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<sst xmlns="http://schemas.openxmlformats.org/spreadsheetml/2006/main" count="608" uniqueCount="265">
  <si>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</si>
  <si>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</si>
  <si>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</si>
  <si>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</si>
  <si>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</si>
  <si>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</si>
  <si>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</si>
  <si>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</si>
  <si>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</si>
  <si>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</si>
  <si>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</si>
  <si>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</si>
  <si>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</si>
  <si>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</si>
  <si>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</si>
  <si>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</si>
  <si>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</si>
  <si>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</si>
  <si>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</si>
  <si>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</si>
  <si>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</si>
  <si>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</si>
  <si>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</si>
  <si>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</si>
  <si>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</si>
  <si>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999224817061464	</t>
  </si>
  <si>
    <t>Ctrip</t>
  </si>
  <si>
    <t>正常</t>
  </si>
  <si>
    <t>[曼谷]曼谷素坤逸航站 21 中心酒店(Grande Centre Point Hotel Terminal 21)(8628098)</t>
  </si>
  <si>
    <t>尊贵豪华双床房(至少连住2晚及以上)&lt;早餐&gt;</t>
  </si>
  <si>
    <t>USD</t>
  </si>
  <si>
    <t>CAO/QIAN</t>
  </si>
  <si>
    <t>CA6352230731USD-W</t>
  </si>
  <si>
    <t>未提现</t>
  </si>
  <si>
    <t>携程开票</t>
  </si>
  <si>
    <t xml:space="preserve">3515321	</t>
  </si>
  <si>
    <t xml:space="preserve">433441	</t>
  </si>
  <si>
    <t xml:space="preserve">999224847224791	</t>
  </si>
  <si>
    <t>[长滩岛]长滩岛赫娜水晶沙度假酒店(Henann Crystal Sands Resort)(11160832)</t>
  </si>
  <si>
    <t>豪华房(至少连住2晚及以上)&lt;早餐&gt;</t>
  </si>
  <si>
    <t>LEE/SUHO</t>
  </si>
  <si>
    <t xml:space="preserve">3523628	</t>
  </si>
  <si>
    <t xml:space="preserve">HCS333-335	</t>
  </si>
  <si>
    <t xml:space="preserve">999225043861348	</t>
  </si>
  <si>
    <t>[曼谷]曼谷林布兰套房酒店(Rembrandt Hotel and Suites Bangkok)(11214133)</t>
  </si>
  <si>
    <t>高级房(至少连住2晚及以上)</t>
  </si>
  <si>
    <t>Shin/Juyeon</t>
  </si>
  <si>
    <t xml:space="preserve">3573384	</t>
  </si>
  <si>
    <t xml:space="preserve">127367256	</t>
  </si>
  <si>
    <t xml:space="preserve">999225092120687	</t>
  </si>
  <si>
    <t>Lee/HyeJin</t>
  </si>
  <si>
    <t xml:space="preserve">3584981	</t>
  </si>
  <si>
    <t xml:space="preserve">127486756	</t>
  </si>
  <si>
    <t xml:space="preserve">999225183812301	</t>
  </si>
  <si>
    <t>豪华尊贵房(至少连住2晚及以上)&lt;早餐&gt;</t>
  </si>
  <si>
    <t>Kim/Minhee</t>
  </si>
  <si>
    <t xml:space="preserve">3605847	</t>
  </si>
  <si>
    <t xml:space="preserve">437673	</t>
  </si>
  <si>
    <t xml:space="preserve">999225185376873	</t>
  </si>
  <si>
    <t>[长滩岛]区域长滩岛酒店(The District Boracay)(8134327)</t>
  </si>
  <si>
    <t>豪华特大房(至少连住2晚及以上)&lt;早餐&gt;</t>
  </si>
  <si>
    <t>deng/shiwei</t>
  </si>
  <si>
    <t xml:space="preserve">3606184	</t>
  </si>
  <si>
    <t xml:space="preserve">9681153	</t>
  </si>
  <si>
    <t xml:space="preserve">999225185385407	</t>
  </si>
  <si>
    <t>tang/min</t>
  </si>
  <si>
    <t xml:space="preserve">3606186	</t>
  </si>
  <si>
    <t xml:space="preserve">9681158	</t>
  </si>
  <si>
    <t xml:space="preserve">999225213273779	</t>
  </si>
  <si>
    <t>至尊特大床套房(至少连住2晚及以上)</t>
  </si>
  <si>
    <t>Wright/Byron</t>
  </si>
  <si>
    <t xml:space="preserve">3611126	</t>
  </si>
  <si>
    <t xml:space="preserve">437790	</t>
  </si>
  <si>
    <t xml:space="preserve">999225229830463	</t>
  </si>
  <si>
    <t>FUNG/POK MAN,FUNG/CHEUK YING</t>
  </si>
  <si>
    <t xml:space="preserve">3614473	</t>
  </si>
  <si>
    <t xml:space="preserve">437932	</t>
  </si>
  <si>
    <t xml:space="preserve">999225230819455	</t>
  </si>
  <si>
    <t>ZHANG/QIAN,HU/QINGLIN</t>
  </si>
  <si>
    <t xml:space="preserve">3614771	</t>
  </si>
  <si>
    <t xml:space="preserve">437930	</t>
  </si>
  <si>
    <t xml:space="preserve">999225290538708	</t>
  </si>
  <si>
    <t>[普吉岛]普吉岛洲际丁索别墅度假村(Dinso Resort &amp; Villas Phuket, an IHG Hotel)(14215784)</t>
  </si>
  <si>
    <t>池景甄选两张单人床房(至少连住2晚及以上)&lt;早餐&gt;</t>
  </si>
  <si>
    <t>ZHOU/CAIYUN,ZHONG/DAN</t>
  </si>
  <si>
    <t xml:space="preserve">3627950	</t>
  </si>
  <si>
    <t xml:space="preserve">103827	</t>
  </si>
  <si>
    <t xml:space="preserve">999225298868068	</t>
  </si>
  <si>
    <t>[曼谷]素坤逸57号萨利酒店(The Salil Hotel Sukhumvit 57 - Thonglor)(7751680)</t>
  </si>
  <si>
    <t>豪华套房(至少连住2晚及以上)&lt;早餐&gt;</t>
  </si>
  <si>
    <t>guo/jingjing</t>
  </si>
  <si>
    <t xml:space="preserve">3629186	</t>
  </si>
  <si>
    <t xml:space="preserve">	</t>
  </si>
  <si>
    <t>取消</t>
  </si>
  <si>
    <t xml:space="preserve">999225320549719	</t>
  </si>
  <si>
    <t>[首尔]美利来酒店首尔明洞.(Migliore Hotel Seoul Myeongdong)(23861683)</t>
  </si>
  <si>
    <t>标准双人床房(至少连住2晚及以上)</t>
  </si>
  <si>
    <t>GENG/SHIYU,LIANG/XIAO</t>
  </si>
  <si>
    <t xml:space="preserve">3633603	</t>
  </si>
  <si>
    <t xml:space="preserve">12307143846	</t>
  </si>
  <si>
    <t xml:space="preserve">999225358928097	</t>
  </si>
  <si>
    <t>池景甄选特大床房(至少连住2晚及以上)&lt;早餐&gt;</t>
  </si>
  <si>
    <t>ZHANG/YANGLI</t>
  </si>
  <si>
    <t xml:space="preserve">3641069	</t>
  </si>
  <si>
    <t xml:space="preserve">106074	</t>
  </si>
  <si>
    <t xml:space="preserve">999225375785474	</t>
  </si>
  <si>
    <t>[吉隆坡]吉隆坡宾乐雅服务公寓(Parkroyal Serviced Suites Kuala Lumpur)(24912872)</t>
  </si>
  <si>
    <t>一室套房(至少连住2晚及以上)</t>
  </si>
  <si>
    <t>CHOI/HYUNJU</t>
  </si>
  <si>
    <t xml:space="preserve">3645037	</t>
  </si>
  <si>
    <t xml:space="preserve">415824	</t>
  </si>
  <si>
    <t xml:space="preserve">999225409648424	</t>
  </si>
  <si>
    <t>[吉隆坡]铂尔曼吉隆坡城市中心大酒店(Pullman Kuala Lumpur City Centre Hotel &amp; Residences)(9568211)</t>
  </si>
  <si>
    <t>甄选至尊豪华房(至少连住2晚及以上)&lt;早餐&gt;</t>
  </si>
  <si>
    <t>ZHANG/KAI</t>
  </si>
  <si>
    <t xml:space="preserve">3651758	</t>
  </si>
  <si>
    <t xml:space="preserve">962802	</t>
  </si>
  <si>
    <t xml:space="preserve">999225488359626	</t>
  </si>
  <si>
    <t>[八打灵再也]皇家朱兰白沙罗酒店(Royale Chulan Damansara)(15679881)</t>
  </si>
  <si>
    <t>豪华房(至少连住2晚及以上)</t>
  </si>
  <si>
    <t>Abdul rahman/Abdul karim</t>
  </si>
  <si>
    <t xml:space="preserve">3666299	</t>
  </si>
  <si>
    <t xml:space="preserve">628476/7/8	</t>
  </si>
  <si>
    <t>,</t>
  </si>
  <si>
    <t>USD 5231.83</t>
  </si>
  <si>
    <t>A230731094037911</t>
  </si>
  <si>
    <t>USD / THB 当前参考汇率: 34.198</t>
  </si>
  <si>
    <t>总计：5231.83 USD/
178918.12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</si>
  <si>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</si>
  <si>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</si>
  <si>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</si>
  <si>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</si>
  <si>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</si>
  <si>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</si>
  <si>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</si>
  <si>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</si>
  <si>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</si>
  <si>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</si>
  <si>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</si>
  <si>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</si>
  <si>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</si>
  <si>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</si>
  <si>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</si>
  <si>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</si>
  <si>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</si>
  <si>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</si>
  <si>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</si>
  <si>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2023-07-21</t>
  </si>
  <si>
    <t>3666299</t>
  </si>
  <si>
    <t>吉隆坡白沙罗皇家朱兰酒店</t>
  </si>
  <si>
    <t>Abdul rahman Abdul karim</t>
  </si>
  <si>
    <t>2023-07-22</t>
  </si>
  <si>
    <t>2023-07-24</t>
  </si>
  <si>
    <t>退房日周结</t>
  </si>
  <si>
    <t>2309.81</t>
  </si>
  <si>
    <t>320.70</t>
  </si>
  <si>
    <t>0</t>
  </si>
  <si>
    <t>0.00</t>
  </si>
  <si>
    <t>携程国际直连(CIT)</t>
  </si>
  <si>
    <t>01.011176</t>
  </si>
  <si>
    <t>2023-07-21 18:21:44</t>
  </si>
  <si>
    <t>否</t>
  </si>
  <si>
    <t>CIT(Thailand) CO,. Ltd</t>
  </si>
  <si>
    <t>直采</t>
  </si>
  <si>
    <t>马来西亚</t>
  </si>
  <si>
    <t>2023-07-18</t>
  </si>
  <si>
    <t>3651758</t>
  </si>
  <si>
    <t>铂尔曼吉隆坡城市中心大酒店</t>
  </si>
  <si>
    <t>ZHANG KAI</t>
  </si>
  <si>
    <t>2023-07-23</t>
  </si>
  <si>
    <t>2023-07-28</t>
  </si>
  <si>
    <t>3849.92</t>
  </si>
  <si>
    <t>535.35</t>
  </si>
  <si>
    <t>2023-07-18 15:35:07</t>
  </si>
  <si>
    <t>2023-07-16</t>
  </si>
  <si>
    <t>3645037</t>
  </si>
  <si>
    <t>吉隆坡宾乐雅服务公寓</t>
  </si>
  <si>
    <t>CHOI HYUNJU</t>
  </si>
  <si>
    <t>2023-07-26</t>
  </si>
  <si>
    <t>2023-07-30</t>
  </si>
  <si>
    <t>1980.09</t>
  </si>
  <si>
    <t>276.48</t>
  </si>
  <si>
    <t>2023-07-20 12:15:03</t>
  </si>
  <si>
    <t>3641069</t>
  </si>
  <si>
    <t>丁索度假村</t>
  </si>
  <si>
    <t>ZHANG YANGLI</t>
  </si>
  <si>
    <t>2023-07-27</t>
  </si>
  <si>
    <t>2023-07-29</t>
  </si>
  <si>
    <t>1324.05</t>
  </si>
  <si>
    <t>184.98</t>
  </si>
  <si>
    <t>2023-07-16 10:32:20</t>
  </si>
  <si>
    <t>泰国</t>
  </si>
  <si>
    <t>2023-07-14</t>
  </si>
  <si>
    <t>3633603</t>
  </si>
  <si>
    <t>首尔明洞美利来酒店</t>
  </si>
  <si>
    <t>GENG SHIYU,LIANG XIAO</t>
  </si>
  <si>
    <t>2256.01</t>
  </si>
  <si>
    <t>314.72</t>
  </si>
  <si>
    <t>2023-07-14 13:03:37</t>
  </si>
  <si>
    <t>韩国</t>
  </si>
  <si>
    <t>2023-07-13</t>
  </si>
  <si>
    <t>3627950</t>
  </si>
  <si>
    <t>ZHOU CAIYUN,ZHONG DAN</t>
  </si>
  <si>
    <t>2023-07-25</t>
  </si>
  <si>
    <t>1995.04</t>
  </si>
  <si>
    <t>276.00</t>
  </si>
  <si>
    <t>2023-07-13 13:06:29</t>
  </si>
  <si>
    <t>2023-07-10</t>
  </si>
  <si>
    <t>3614771</t>
  </si>
  <si>
    <t>曼谷素坤逸航站 21 中心酒店 (政府卫生认证)</t>
  </si>
  <si>
    <t>ZHANG QIAN,HU QINGLIN</t>
  </si>
  <si>
    <t>3390.95</t>
  </si>
  <si>
    <t>468.04</t>
  </si>
  <si>
    <t>2023-07-10 11:51:04</t>
  </si>
  <si>
    <t>3614473</t>
  </si>
  <si>
    <t>FUNG POK MAN,FUNG CHEUK YING</t>
  </si>
  <si>
    <t>2023-07-10 11:54:32</t>
  </si>
  <si>
    <t>2023-07-09</t>
  </si>
  <si>
    <t>3611126</t>
  </si>
  <si>
    <t>Wright Byron</t>
  </si>
  <si>
    <t>4343.02</t>
  </si>
  <si>
    <t>599.45</t>
  </si>
  <si>
    <t>2023-07-09 10:37:15</t>
  </si>
  <si>
    <t>2023-07-07</t>
  </si>
  <si>
    <t>3606186</t>
  </si>
  <si>
    <t>区域长滩岛酒店</t>
  </si>
  <si>
    <t>tang min</t>
  </si>
  <si>
    <t>1579.95</t>
  </si>
  <si>
    <t>217.34</t>
  </si>
  <si>
    <t>2023-07-08 09:02:57</t>
  </si>
  <si>
    <t>菲律宾</t>
  </si>
  <si>
    <t>3606184</t>
  </si>
  <si>
    <t>deng shiwei</t>
  </si>
  <si>
    <t>2023-07-08 08:54:26</t>
  </si>
  <si>
    <t>3605847</t>
  </si>
  <si>
    <t>Kim Minhee</t>
  </si>
  <si>
    <t>2114.04</t>
  </si>
  <si>
    <t>290.81</t>
  </si>
  <si>
    <t>2023-07-08 12:55:39</t>
  </si>
  <si>
    <t>2023-07-03</t>
  </si>
  <si>
    <t>3584981</t>
  </si>
  <si>
    <t>曼谷瑞博朗得酒店</t>
  </si>
  <si>
    <t>Lee HyeJin</t>
  </si>
  <si>
    <t>552.03</t>
  </si>
  <si>
    <t>75.90</t>
  </si>
  <si>
    <t>2023-07-03 17:57:32</t>
  </si>
  <si>
    <t>2023-06-30</t>
  </si>
  <si>
    <t>3573384</t>
  </si>
  <si>
    <t>Shin Juyeon</t>
  </si>
  <si>
    <t>548.00</t>
  </si>
  <si>
    <t>75.42</t>
  </si>
  <si>
    <t>2023-07-01 21:04:51</t>
  </si>
  <si>
    <t>2023-06-19</t>
  </si>
  <si>
    <t>3523628</t>
  </si>
  <si>
    <t>长滩岛赫娜水晶沙度假酒店</t>
  </si>
  <si>
    <t>LEE SUHO</t>
  </si>
  <si>
    <t>3299.99</t>
  </si>
  <si>
    <t>461.84</t>
  </si>
  <si>
    <t>2023-06-19 16:37:16</t>
  </si>
  <si>
    <t>2023-06-17</t>
  </si>
  <si>
    <t>3515321</t>
  </si>
  <si>
    <t>CAO QIAN</t>
  </si>
  <si>
    <t>3211.02</t>
  </si>
  <si>
    <t>449.42</t>
  </si>
  <si>
    <t>2023-06-17 17:33:43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</si>
</sst>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23495</xdr:colOff>
      <xdr:row>19</xdr:row>
      <xdr:rowOff>0</xdr:rowOff>
    </xdr:from>
    <xdr:to>
      <xdr:col>19</xdr:col>
      <xdr:colOff>328295</xdr:colOff>
      <xdr:row>45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295" y="3291840"/>
          <a:ext cx="9906000" cy="483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45133</v>
      </c>
      <c r="G2" s="6">
        <v>45136</v>
      </c>
      <c r="H2" s="4">
        <v>1</v>
      </c>
      <c r="I2" s="4">
        <v>3</v>
      </c>
      <c r="J2" s="4">
        <v>3</v>
      </c>
      <c r="K2" s="4" t="s">
        <v>30</v>
      </c>
      <c r="L2" s="4">
        <v>449.42</v>
      </c>
      <c r="M2" s="4">
        <v>449.42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45094.0000115741</v>
      </c>
      <c r="S2" s="6">
        <v>45138</v>
      </c>
      <c r="T2" s="4" t="s">
        <v>34</v>
      </c>
      <c r="U2" s="4">
        <v>449.42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45133</v>
      </c>
      <c r="G3" s="6">
        <v>45135</v>
      </c>
      <c r="H3" s="4">
        <v>1</v>
      </c>
      <c r="I3" s="4">
        <v>2</v>
      </c>
      <c r="J3" s="4">
        <v>2</v>
      </c>
      <c r="K3" s="4" t="s">
        <v>30</v>
      </c>
      <c r="L3" s="4">
        <v>461.84</v>
      </c>
      <c r="M3" s="4">
        <v>461.84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45096.0000115741</v>
      </c>
      <c r="S3" s="6">
        <v>45138</v>
      </c>
      <c r="T3" s="4" t="s">
        <v>34</v>
      </c>
      <c r="U3" s="4">
        <v>461.84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45129</v>
      </c>
      <c r="G4" s="6">
        <v>45131</v>
      </c>
      <c r="H4" s="4">
        <v>1</v>
      </c>
      <c r="I4" s="4">
        <v>2</v>
      </c>
      <c r="J4" s="4">
        <v>2</v>
      </c>
      <c r="K4" s="4" t="s">
        <v>30</v>
      </c>
      <c r="L4" s="4">
        <v>75.42</v>
      </c>
      <c r="M4" s="4">
        <v>75.42</v>
      </c>
      <c r="N4" s="4" t="s">
        <v>46</v>
      </c>
      <c r="O4" s="4" t="s">
        <v>32</v>
      </c>
      <c r="P4" s="4" t="s">
        <v>33</v>
      </c>
      <c r="Q4" s="4">
        <v>0</v>
      </c>
      <c r="R4" s="7">
        <v>45107.0000115741</v>
      </c>
      <c r="S4" s="6">
        <v>45138</v>
      </c>
      <c r="T4" s="4" t="s">
        <v>34</v>
      </c>
      <c r="U4" s="4">
        <v>75.42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45129</v>
      </c>
      <c r="G5" s="6">
        <v>45131</v>
      </c>
      <c r="H5" s="4">
        <v>1</v>
      </c>
      <c r="I5" s="4">
        <v>2</v>
      </c>
      <c r="J5" s="4">
        <v>2</v>
      </c>
      <c r="K5" s="4" t="s">
        <v>30</v>
      </c>
      <c r="L5" s="4">
        <v>75.9</v>
      </c>
      <c r="M5" s="4">
        <v>75.9</v>
      </c>
      <c r="N5" s="4" t="s">
        <v>50</v>
      </c>
      <c r="O5" s="4" t="s">
        <v>32</v>
      </c>
      <c r="P5" s="4" t="s">
        <v>33</v>
      </c>
      <c r="Q5" s="4">
        <v>0</v>
      </c>
      <c r="R5" s="7">
        <v>45110.0000115741</v>
      </c>
      <c r="S5" s="6">
        <v>45138</v>
      </c>
      <c r="T5" s="4" t="s">
        <v>34</v>
      </c>
      <c r="U5" s="4">
        <v>75.9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28</v>
      </c>
      <c r="E6" s="4" t="s">
        <v>54</v>
      </c>
      <c r="F6" s="6">
        <v>45133</v>
      </c>
      <c r="G6" s="6">
        <v>45135</v>
      </c>
      <c r="H6" s="4">
        <v>1</v>
      </c>
      <c r="I6" s="4">
        <v>2</v>
      </c>
      <c r="J6" s="4">
        <v>2</v>
      </c>
      <c r="K6" s="4" t="s">
        <v>30</v>
      </c>
      <c r="L6" s="4">
        <v>290.81</v>
      </c>
      <c r="M6" s="4">
        <v>290.81</v>
      </c>
      <c r="N6" s="4" t="s">
        <v>55</v>
      </c>
      <c r="O6" s="4" t="s">
        <v>32</v>
      </c>
      <c r="P6" s="4" t="s">
        <v>33</v>
      </c>
      <c r="Q6" s="4">
        <v>0</v>
      </c>
      <c r="R6" s="7">
        <v>45114.0000115741</v>
      </c>
      <c r="S6" s="6">
        <v>45138</v>
      </c>
      <c r="T6" s="4" t="s">
        <v>34</v>
      </c>
      <c r="U6" s="4">
        <v>290.81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45131</v>
      </c>
      <c r="G7" s="6">
        <v>45133</v>
      </c>
      <c r="H7" s="4">
        <v>1</v>
      </c>
      <c r="I7" s="4">
        <v>2</v>
      </c>
      <c r="J7" s="4">
        <v>2</v>
      </c>
      <c r="K7" s="4" t="s">
        <v>30</v>
      </c>
      <c r="L7" s="4">
        <v>217.34</v>
      </c>
      <c r="M7" s="4">
        <v>217.34</v>
      </c>
      <c r="N7" s="4" t="s">
        <v>61</v>
      </c>
      <c r="O7" s="4" t="s">
        <v>32</v>
      </c>
      <c r="P7" s="4" t="s">
        <v>33</v>
      </c>
      <c r="Q7" s="4">
        <v>0</v>
      </c>
      <c r="R7" s="7">
        <v>45114</v>
      </c>
      <c r="S7" s="6">
        <v>45138</v>
      </c>
      <c r="T7" s="4" t="s">
        <v>34</v>
      </c>
      <c r="U7" s="4">
        <v>217.34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45131</v>
      </c>
      <c r="G8" s="6">
        <v>45133</v>
      </c>
      <c r="H8" s="4">
        <v>1</v>
      </c>
      <c r="I8" s="4">
        <v>2</v>
      </c>
      <c r="J8" s="4">
        <v>2</v>
      </c>
      <c r="K8" s="4" t="s">
        <v>30</v>
      </c>
      <c r="L8" s="4">
        <v>217.34</v>
      </c>
      <c r="M8" s="4">
        <v>217.34</v>
      </c>
      <c r="N8" s="4" t="s">
        <v>65</v>
      </c>
      <c r="O8" s="4" t="s">
        <v>32</v>
      </c>
      <c r="P8" s="4" t="s">
        <v>33</v>
      </c>
      <c r="Q8" s="4">
        <v>0</v>
      </c>
      <c r="R8" s="7">
        <v>45114</v>
      </c>
      <c r="S8" s="6">
        <v>45138</v>
      </c>
      <c r="T8" s="4" t="s">
        <v>34</v>
      </c>
      <c r="U8" s="4">
        <v>217.34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28</v>
      </c>
      <c r="E9" s="4" t="s">
        <v>69</v>
      </c>
      <c r="F9" s="6">
        <v>45129</v>
      </c>
      <c r="G9" s="6">
        <v>45132</v>
      </c>
      <c r="H9" s="4">
        <v>1</v>
      </c>
      <c r="I9" s="4">
        <v>3</v>
      </c>
      <c r="J9" s="4">
        <v>3</v>
      </c>
      <c r="K9" s="4" t="s">
        <v>30</v>
      </c>
      <c r="L9" s="4">
        <v>599.45</v>
      </c>
      <c r="M9" s="4">
        <v>599.45</v>
      </c>
      <c r="N9" s="4" t="s">
        <v>70</v>
      </c>
      <c r="O9" s="4" t="s">
        <v>32</v>
      </c>
      <c r="P9" s="4" t="s">
        <v>33</v>
      </c>
      <c r="Q9" s="4">
        <v>0</v>
      </c>
      <c r="R9" s="7">
        <v>45116</v>
      </c>
      <c r="S9" s="6">
        <v>45138</v>
      </c>
      <c r="T9" s="4" t="s">
        <v>34</v>
      </c>
      <c r="U9" s="4">
        <v>599.45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28</v>
      </c>
      <c r="E10" s="4" t="s">
        <v>54</v>
      </c>
      <c r="F10" s="6">
        <v>45133</v>
      </c>
      <c r="G10" s="6">
        <v>45136</v>
      </c>
      <c r="H10" s="4">
        <v>1</v>
      </c>
      <c r="I10" s="4">
        <v>3</v>
      </c>
      <c r="J10" s="4">
        <v>3</v>
      </c>
      <c r="K10" s="4" t="s">
        <v>30</v>
      </c>
      <c r="L10" s="4">
        <v>468.04</v>
      </c>
      <c r="M10" s="4">
        <v>468.04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45117</v>
      </c>
      <c r="S10" s="6">
        <v>45138</v>
      </c>
      <c r="T10" s="4" t="s">
        <v>34</v>
      </c>
      <c r="U10" s="4">
        <v>468.04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28</v>
      </c>
      <c r="E11" s="4" t="s">
        <v>54</v>
      </c>
      <c r="F11" s="6">
        <v>45133</v>
      </c>
      <c r="G11" s="6">
        <v>45136</v>
      </c>
      <c r="H11" s="4">
        <v>1</v>
      </c>
      <c r="I11" s="4">
        <v>3</v>
      </c>
      <c r="J11" s="4">
        <v>3</v>
      </c>
      <c r="K11" s="4" t="s">
        <v>30</v>
      </c>
      <c r="L11" s="4">
        <v>468.04</v>
      </c>
      <c r="M11" s="4">
        <v>468.04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45117</v>
      </c>
      <c r="S11" s="6">
        <v>45138</v>
      </c>
      <c r="T11" s="4" t="s">
        <v>34</v>
      </c>
      <c r="U11" s="4">
        <v>468.04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45132</v>
      </c>
      <c r="G12" s="6">
        <v>45135</v>
      </c>
      <c r="H12" s="4">
        <v>1</v>
      </c>
      <c r="I12" s="4">
        <v>3</v>
      </c>
      <c r="J12" s="4">
        <v>3</v>
      </c>
      <c r="K12" s="4" t="s">
        <v>30</v>
      </c>
      <c r="L12" s="4">
        <v>276</v>
      </c>
      <c r="M12" s="4">
        <v>276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45120.0000115741</v>
      </c>
      <c r="S12" s="6">
        <v>45138</v>
      </c>
      <c r="T12" s="4" t="s">
        <v>34</v>
      </c>
      <c r="U12" s="4">
        <v>276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45134</v>
      </c>
      <c r="G13" s="6">
        <v>45136</v>
      </c>
      <c r="H13" s="4">
        <v>1</v>
      </c>
      <c r="I13" s="4">
        <v>2</v>
      </c>
      <c r="J13" s="4">
        <v>2</v>
      </c>
      <c r="K13" s="4" t="s">
        <v>30</v>
      </c>
      <c r="L13" s="4">
        <v>199.72</v>
      </c>
      <c r="M13" s="4">
        <v>199.72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45120.0000115741</v>
      </c>
      <c r="S13" s="6">
        <v>45138</v>
      </c>
      <c r="T13" s="4" t="s">
        <v>34</v>
      </c>
      <c r="U13" s="4">
        <v>199.72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87</v>
      </c>
      <c r="B14" s="4" t="s">
        <v>26</v>
      </c>
      <c r="C14" s="4" t="s">
        <v>93</v>
      </c>
      <c r="D14" s="4" t="s">
        <v>88</v>
      </c>
      <c r="E14" s="4" t="s">
        <v>89</v>
      </c>
      <c r="F14" s="6">
        <v>45134</v>
      </c>
      <c r="G14" s="6">
        <v>45136</v>
      </c>
      <c r="H14" s="4">
        <v>1</v>
      </c>
      <c r="I14" s="4">
        <v>2</v>
      </c>
      <c r="J14" s="4">
        <v>2</v>
      </c>
      <c r="K14" s="4" t="s">
        <v>30</v>
      </c>
      <c r="L14" s="4">
        <v>-199.72</v>
      </c>
      <c r="M14" s="4">
        <v>-199.72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45120.0000115741</v>
      </c>
      <c r="S14" s="6">
        <v>45138</v>
      </c>
      <c r="T14" s="4" t="s">
        <v>34</v>
      </c>
      <c r="U14" s="4">
        <v>-199.72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45131</v>
      </c>
      <c r="G15" s="6">
        <v>45135</v>
      </c>
      <c r="H15" s="4">
        <v>1</v>
      </c>
      <c r="I15" s="4">
        <v>4</v>
      </c>
      <c r="J15" s="4">
        <v>4</v>
      </c>
      <c r="K15" s="4" t="s">
        <v>30</v>
      </c>
      <c r="L15" s="4">
        <v>314.72</v>
      </c>
      <c r="M15" s="4">
        <v>314.72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45121.0000115741</v>
      </c>
      <c r="S15" s="6">
        <v>45138</v>
      </c>
      <c r="T15" s="4" t="s">
        <v>34</v>
      </c>
      <c r="U15" s="4">
        <v>314.72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82</v>
      </c>
      <c r="E16" s="4" t="s">
        <v>101</v>
      </c>
      <c r="F16" s="6">
        <v>45134</v>
      </c>
      <c r="G16" s="6">
        <v>45136</v>
      </c>
      <c r="H16" s="4">
        <v>1</v>
      </c>
      <c r="I16" s="4">
        <v>2</v>
      </c>
      <c r="J16" s="4">
        <v>2</v>
      </c>
      <c r="K16" s="4" t="s">
        <v>30</v>
      </c>
      <c r="L16" s="4">
        <v>184.98</v>
      </c>
      <c r="M16" s="4">
        <v>184.98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45123</v>
      </c>
      <c r="S16" s="6">
        <v>45138</v>
      </c>
      <c r="T16" s="4" t="s">
        <v>34</v>
      </c>
      <c r="U16" s="4">
        <v>184.98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45133</v>
      </c>
      <c r="G17" s="6">
        <v>45137</v>
      </c>
      <c r="H17" s="4">
        <v>1</v>
      </c>
      <c r="I17" s="4">
        <v>4</v>
      </c>
      <c r="J17" s="4">
        <v>4</v>
      </c>
      <c r="K17" s="4" t="s">
        <v>30</v>
      </c>
      <c r="L17" s="4">
        <v>276.48</v>
      </c>
      <c r="M17" s="4">
        <v>276.48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45123</v>
      </c>
      <c r="S17" s="6">
        <v>45138</v>
      </c>
      <c r="T17" s="4" t="s">
        <v>34</v>
      </c>
      <c r="U17" s="4">
        <v>276.48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45130</v>
      </c>
      <c r="G18" s="6">
        <v>45135</v>
      </c>
      <c r="H18" s="4">
        <v>1</v>
      </c>
      <c r="I18" s="4">
        <v>5</v>
      </c>
      <c r="J18" s="4">
        <v>5</v>
      </c>
      <c r="K18" s="4" t="s">
        <v>30</v>
      </c>
      <c r="L18" s="4">
        <v>535.35</v>
      </c>
      <c r="M18" s="4">
        <v>535.35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45125</v>
      </c>
      <c r="S18" s="6">
        <v>45138</v>
      </c>
      <c r="T18" s="4" t="s">
        <v>34</v>
      </c>
      <c r="U18" s="4">
        <v>535.35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45129</v>
      </c>
      <c r="G19" s="6">
        <v>45131</v>
      </c>
      <c r="H19" s="4">
        <v>3</v>
      </c>
      <c r="I19" s="4">
        <v>2</v>
      </c>
      <c r="J19" s="4">
        <v>6</v>
      </c>
      <c r="K19" s="4" t="s">
        <v>30</v>
      </c>
      <c r="L19" s="4">
        <v>320.7</v>
      </c>
      <c r="M19" s="4">
        <v>320.7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45128.0000115741</v>
      </c>
      <c r="S19" s="6">
        <v>45138</v>
      </c>
      <c r="T19" s="4" t="s">
        <v>34</v>
      </c>
      <c r="U19" s="4">
        <v>320.7</v>
      </c>
      <c r="V19" s="4">
        <v>0</v>
      </c>
      <c r="W19" s="4">
        <v>0</v>
      </c>
      <c r="X19" s="4" t="s">
        <v>121</v>
      </c>
      <c r="Y19" s="4" t="s">
        <v>122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topLeftCell="A10" workbookViewId="0">
      <selection activeCell="A23" sqref="A23:C25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999224817061464</v>
      </c>
      <c r="B2" s="6">
        <v>45133</v>
      </c>
      <c r="C2" s="6">
        <v>45136</v>
      </c>
      <c r="D2" s="4">
        <v>449.42</v>
      </c>
      <c r="E2" s="4" t="str">
        <f>VLOOKUP(A2,HOP!A:L,12,0)</f>
        <v>449.42</v>
      </c>
      <c r="F2" s="4" t="str">
        <f>VLOOKUP(A2,HOP!A:C,3,0)</f>
        <v>3515321</v>
      </c>
      <c r="G2" s="4">
        <f>D2-E2</f>
        <v>0</v>
      </c>
      <c r="H2" s="4" t="str">
        <f>$H$1&amp;F2</f>
        <v>,3515321</v>
      </c>
      <c r="I2" s="4" t="str">
        <f>VLOOKUP(A2,HOP!A:U,21,0)</f>
        <v>直采</v>
      </c>
    </row>
    <row r="3" s="4" customFormat="1" spans="1:9">
      <c r="A3" s="5">
        <v>999224847224791</v>
      </c>
      <c r="B3" s="6">
        <v>45133</v>
      </c>
      <c r="C3" s="6">
        <v>45135</v>
      </c>
      <c r="D3" s="4">
        <v>461.84</v>
      </c>
      <c r="E3" s="4" t="str">
        <f>VLOOKUP(A3,HOP!A:L,12,0)</f>
        <v>461.84</v>
      </c>
      <c r="F3" s="4" t="str">
        <f>VLOOKUP(A3,HOP!A:C,3,0)</f>
        <v>3523628</v>
      </c>
      <c r="G3" s="4">
        <f t="shared" ref="G3:G18" si="0">D3-E3</f>
        <v>0</v>
      </c>
      <c r="H3" s="4" t="str">
        <f t="shared" ref="H3:H18" si="1">$H$1&amp;F3</f>
        <v>,3523628</v>
      </c>
      <c r="I3" s="4" t="str">
        <f>VLOOKUP(A3,HOP!A:U,21,0)</f>
        <v>直采</v>
      </c>
    </row>
    <row r="4" s="4" customFormat="1" spans="1:9">
      <c r="A4" s="5">
        <v>999225043861348</v>
      </c>
      <c r="B4" s="6">
        <v>45129</v>
      </c>
      <c r="C4" s="6">
        <v>45131</v>
      </c>
      <c r="D4" s="4">
        <v>75.42</v>
      </c>
      <c r="E4" s="4" t="str">
        <f>VLOOKUP(A4,HOP!A:L,12,0)</f>
        <v>75.42</v>
      </c>
      <c r="F4" s="4" t="str">
        <f>VLOOKUP(A4,HOP!A:C,3,0)</f>
        <v>3573384</v>
      </c>
      <c r="G4" s="4">
        <f t="shared" si="0"/>
        <v>0</v>
      </c>
      <c r="H4" s="4" t="str">
        <f t="shared" si="1"/>
        <v>,3573384</v>
      </c>
      <c r="I4" s="4" t="str">
        <f>VLOOKUP(A4,HOP!A:U,21,0)</f>
        <v>直采</v>
      </c>
    </row>
    <row r="5" s="4" customFormat="1" spans="1:9">
      <c r="A5" s="5">
        <v>999225092120687</v>
      </c>
      <c r="B5" s="6">
        <v>45129</v>
      </c>
      <c r="C5" s="6">
        <v>45131</v>
      </c>
      <c r="D5" s="4">
        <v>75.9</v>
      </c>
      <c r="E5" s="4" t="str">
        <f>VLOOKUP(A5,HOP!A:L,12,0)</f>
        <v>75.90</v>
      </c>
      <c r="F5" s="4" t="str">
        <f>VLOOKUP(A5,HOP!A:C,3,0)</f>
        <v>3584981</v>
      </c>
      <c r="G5" s="4">
        <f t="shared" si="0"/>
        <v>0</v>
      </c>
      <c r="H5" s="4" t="str">
        <f t="shared" si="1"/>
        <v>,3584981</v>
      </c>
      <c r="I5" s="4" t="str">
        <f>VLOOKUP(A5,HOP!A:U,21,0)</f>
        <v>直采</v>
      </c>
    </row>
    <row r="6" s="4" customFormat="1" spans="1:9">
      <c r="A6" s="5">
        <v>999225183812301</v>
      </c>
      <c r="B6" s="6">
        <v>45133</v>
      </c>
      <c r="C6" s="6">
        <v>45135</v>
      </c>
      <c r="D6" s="4">
        <v>290.81</v>
      </c>
      <c r="E6" s="4" t="str">
        <f>VLOOKUP(A6,HOP!A:L,12,0)</f>
        <v>290.81</v>
      </c>
      <c r="F6" s="4" t="str">
        <f>VLOOKUP(A6,HOP!A:C,3,0)</f>
        <v>3605847</v>
      </c>
      <c r="G6" s="4">
        <f t="shared" si="0"/>
        <v>0</v>
      </c>
      <c r="H6" s="4" t="str">
        <f t="shared" si="1"/>
        <v>,3605847</v>
      </c>
      <c r="I6" s="4" t="str">
        <f>VLOOKUP(A6,HOP!A:U,21,0)</f>
        <v>直采</v>
      </c>
    </row>
    <row r="7" s="4" customFormat="1" spans="1:9">
      <c r="A7" s="5">
        <v>999225185376873</v>
      </c>
      <c r="B7" s="6">
        <v>45131</v>
      </c>
      <c r="C7" s="6">
        <v>45133</v>
      </c>
      <c r="D7" s="4">
        <v>217.34</v>
      </c>
      <c r="E7" s="4" t="str">
        <f>VLOOKUP(A7,HOP!A:L,12,0)</f>
        <v>217.34</v>
      </c>
      <c r="F7" s="4" t="str">
        <f>VLOOKUP(A7,HOP!A:C,3,0)</f>
        <v>3606184</v>
      </c>
      <c r="G7" s="4">
        <f t="shared" si="0"/>
        <v>0</v>
      </c>
      <c r="H7" s="4" t="str">
        <f t="shared" si="1"/>
        <v>,3606184</v>
      </c>
      <c r="I7" s="4" t="str">
        <f>VLOOKUP(A7,HOP!A:U,21,0)</f>
        <v>直采</v>
      </c>
    </row>
    <row r="8" s="4" customFormat="1" spans="1:9">
      <c r="A8" s="5">
        <v>999225185385407</v>
      </c>
      <c r="B8" s="6">
        <v>45131</v>
      </c>
      <c r="C8" s="6">
        <v>45133</v>
      </c>
      <c r="D8" s="4">
        <v>217.34</v>
      </c>
      <c r="E8" s="4" t="str">
        <f>VLOOKUP(A8,HOP!A:L,12,0)</f>
        <v>217.34</v>
      </c>
      <c r="F8" s="4" t="str">
        <f>VLOOKUP(A8,HOP!A:C,3,0)</f>
        <v>3606186</v>
      </c>
      <c r="G8" s="4">
        <f t="shared" si="0"/>
        <v>0</v>
      </c>
      <c r="H8" s="4" t="str">
        <f t="shared" si="1"/>
        <v>,3606186</v>
      </c>
      <c r="I8" s="4" t="str">
        <f>VLOOKUP(A8,HOP!A:U,21,0)</f>
        <v>直采</v>
      </c>
    </row>
    <row r="9" s="4" customFormat="1" spans="1:9">
      <c r="A9" s="5">
        <v>999225213273779</v>
      </c>
      <c r="B9" s="6">
        <v>45129</v>
      </c>
      <c r="C9" s="6">
        <v>45132</v>
      </c>
      <c r="D9" s="4">
        <v>599.45</v>
      </c>
      <c r="E9" s="4" t="str">
        <f>VLOOKUP(A9,HOP!A:L,12,0)</f>
        <v>599.45</v>
      </c>
      <c r="F9" s="4" t="str">
        <f>VLOOKUP(A9,HOP!A:C,3,0)</f>
        <v>3611126</v>
      </c>
      <c r="G9" s="4">
        <f t="shared" si="0"/>
        <v>0</v>
      </c>
      <c r="H9" s="4" t="str">
        <f t="shared" si="1"/>
        <v>,3611126</v>
      </c>
      <c r="I9" s="4" t="str">
        <f>VLOOKUP(A9,HOP!A:U,21,0)</f>
        <v>直采</v>
      </c>
    </row>
    <row r="10" s="4" customFormat="1" spans="1:9">
      <c r="A10" s="5">
        <v>999225229830463</v>
      </c>
      <c r="B10" s="6">
        <v>45133</v>
      </c>
      <c r="C10" s="6">
        <v>45136</v>
      </c>
      <c r="D10" s="4">
        <v>468.04</v>
      </c>
      <c r="E10" s="4" t="str">
        <f>VLOOKUP(A10,HOP!A:L,12,0)</f>
        <v>468.04</v>
      </c>
      <c r="F10" s="4" t="str">
        <f>VLOOKUP(A10,HOP!A:C,3,0)</f>
        <v>3614473</v>
      </c>
      <c r="G10" s="4">
        <f t="shared" si="0"/>
        <v>0</v>
      </c>
      <c r="H10" s="4" t="str">
        <f t="shared" si="1"/>
        <v>,3614473</v>
      </c>
      <c r="I10" s="4" t="str">
        <f>VLOOKUP(A10,HOP!A:U,21,0)</f>
        <v>直采</v>
      </c>
    </row>
    <row r="11" s="4" customFormat="1" spans="1:9">
      <c r="A11" s="5">
        <v>999225230819455</v>
      </c>
      <c r="B11" s="6">
        <v>45133</v>
      </c>
      <c r="C11" s="6">
        <v>45136</v>
      </c>
      <c r="D11" s="4">
        <v>468.04</v>
      </c>
      <c r="E11" s="4" t="str">
        <f>VLOOKUP(A11,HOP!A:L,12,0)</f>
        <v>468.04</v>
      </c>
      <c r="F11" s="4" t="str">
        <f>VLOOKUP(A11,HOP!A:C,3,0)</f>
        <v>3614771</v>
      </c>
      <c r="G11" s="4">
        <f t="shared" si="0"/>
        <v>0</v>
      </c>
      <c r="H11" s="4" t="str">
        <f t="shared" si="1"/>
        <v>,3614771</v>
      </c>
      <c r="I11" s="4" t="str">
        <f>VLOOKUP(A11,HOP!A:U,21,0)</f>
        <v>直采</v>
      </c>
    </row>
    <row r="12" s="4" customFormat="1" spans="1:9">
      <c r="A12" s="5">
        <v>999225290538708</v>
      </c>
      <c r="B12" s="6">
        <v>45132</v>
      </c>
      <c r="C12" s="6">
        <v>45135</v>
      </c>
      <c r="D12" s="4">
        <v>276</v>
      </c>
      <c r="E12" s="4" t="str">
        <f>VLOOKUP(A12,HOP!A:L,12,0)</f>
        <v>276.00</v>
      </c>
      <c r="F12" s="4" t="str">
        <f>VLOOKUP(A12,HOP!A:C,3,0)</f>
        <v>3627950</v>
      </c>
      <c r="G12" s="4">
        <f t="shared" si="0"/>
        <v>0</v>
      </c>
      <c r="H12" s="4" t="str">
        <f t="shared" si="1"/>
        <v>,3627950</v>
      </c>
      <c r="I12" s="4" t="str">
        <f>VLOOKUP(A12,HOP!A:U,21,0)</f>
        <v>直采</v>
      </c>
    </row>
    <row r="13" s="4" customFormat="1" hidden="1" spans="1:9">
      <c r="A13" s="5">
        <v>999225298868068</v>
      </c>
      <c r="B13" s="6">
        <v>45134</v>
      </c>
      <c r="C13" s="6">
        <v>45136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999225320549719</v>
      </c>
      <c r="B14" s="6">
        <v>45131</v>
      </c>
      <c r="C14" s="6">
        <v>45135</v>
      </c>
      <c r="D14" s="4">
        <v>314.72</v>
      </c>
      <c r="E14" s="4" t="str">
        <f>VLOOKUP(A14,HOP!A:L,12,0)</f>
        <v>314.72</v>
      </c>
      <c r="F14" s="4" t="str">
        <f>VLOOKUP(A14,HOP!A:C,3,0)</f>
        <v>3633603</v>
      </c>
      <c r="G14" s="4">
        <f t="shared" si="0"/>
        <v>0</v>
      </c>
      <c r="H14" s="4" t="str">
        <f t="shared" si="1"/>
        <v>,3633603</v>
      </c>
      <c r="I14" s="4" t="str">
        <f>VLOOKUP(A14,HOP!A:U,21,0)</f>
        <v>直采</v>
      </c>
    </row>
    <row r="15" s="4" customFormat="1" spans="1:9">
      <c r="A15" s="5">
        <v>999225358928097</v>
      </c>
      <c r="B15" s="6">
        <v>45134</v>
      </c>
      <c r="C15" s="6">
        <v>45136</v>
      </c>
      <c r="D15" s="4">
        <v>184.98</v>
      </c>
      <c r="E15" s="4" t="str">
        <f>VLOOKUP(A15,HOP!A:L,12,0)</f>
        <v>184.98</v>
      </c>
      <c r="F15" s="4" t="str">
        <f>VLOOKUP(A15,HOP!A:C,3,0)</f>
        <v>3641069</v>
      </c>
      <c r="G15" s="4">
        <f t="shared" si="0"/>
        <v>0</v>
      </c>
      <c r="H15" s="4" t="str">
        <f t="shared" si="1"/>
        <v>,3641069</v>
      </c>
      <c r="I15" s="4" t="str">
        <f>VLOOKUP(A15,HOP!A:U,21,0)</f>
        <v>直采</v>
      </c>
    </row>
    <row r="16" s="4" customFormat="1" spans="1:9">
      <c r="A16" s="5">
        <v>999225375785474</v>
      </c>
      <c r="B16" s="6">
        <v>45133</v>
      </c>
      <c r="C16" s="6">
        <v>45137</v>
      </c>
      <c r="D16" s="4">
        <v>276.48</v>
      </c>
      <c r="E16" s="4" t="str">
        <f>VLOOKUP(A16,HOP!A:L,12,0)</f>
        <v>276.48</v>
      </c>
      <c r="F16" s="4" t="str">
        <f>VLOOKUP(A16,HOP!A:C,3,0)</f>
        <v>3645037</v>
      </c>
      <c r="G16" s="4">
        <f t="shared" si="0"/>
        <v>0</v>
      </c>
      <c r="H16" s="4" t="str">
        <f t="shared" si="1"/>
        <v>,3645037</v>
      </c>
      <c r="I16" s="4" t="str">
        <f>VLOOKUP(A16,HOP!A:U,21,0)</f>
        <v>直采</v>
      </c>
    </row>
    <row r="17" s="4" customFormat="1" spans="1:9">
      <c r="A17" s="5">
        <v>999225409648424</v>
      </c>
      <c r="B17" s="6">
        <v>45130</v>
      </c>
      <c r="C17" s="6">
        <v>45135</v>
      </c>
      <c r="D17" s="4">
        <v>535.35</v>
      </c>
      <c r="E17" s="4" t="str">
        <f>VLOOKUP(A17,HOP!A:L,12,0)</f>
        <v>535.35</v>
      </c>
      <c r="F17" s="4" t="str">
        <f>VLOOKUP(A17,HOP!A:C,3,0)</f>
        <v>3651758</v>
      </c>
      <c r="G17" s="4">
        <f t="shared" si="0"/>
        <v>0</v>
      </c>
      <c r="H17" s="4" t="str">
        <f t="shared" si="1"/>
        <v>,3651758</v>
      </c>
      <c r="I17" s="4" t="str">
        <f>VLOOKUP(A17,HOP!A:U,21,0)</f>
        <v>直采</v>
      </c>
    </row>
    <row r="18" s="4" customFormat="1" spans="1:9">
      <c r="A18" s="5">
        <v>999225488359626</v>
      </c>
      <c r="B18" s="6">
        <v>45129</v>
      </c>
      <c r="C18" s="6">
        <v>45131</v>
      </c>
      <c r="D18" s="4">
        <v>320.7</v>
      </c>
      <c r="E18" s="4" t="str">
        <f>VLOOKUP(A18,HOP!A:L,12,0)</f>
        <v>320.70</v>
      </c>
      <c r="F18" s="4" t="str">
        <f>VLOOKUP(A18,HOP!A:C,3,0)</f>
        <v>3666299</v>
      </c>
      <c r="G18" s="4">
        <f t="shared" si="0"/>
        <v>0</v>
      </c>
      <c r="H18" s="4" t="str">
        <f t="shared" si="1"/>
        <v>,3666299</v>
      </c>
      <c r="I18" s="4" t="str">
        <f>VLOOKUP(A18,HOP!A:U,21,0)</f>
        <v>直采</v>
      </c>
    </row>
    <row r="20" spans="4:4">
      <c r="D20" s="4">
        <f>SUM(D2:D19)</f>
        <v>5231.83</v>
      </c>
    </row>
    <row r="21" spans="4:4">
      <c r="D21" s="4" t="s">
        <v>124</v>
      </c>
    </row>
    <row r="23" spans="1:3">
      <c r="A23" s="4" t="s">
        <v>125</v>
      </c>
      <c r="B23" s="4">
        <v>5231.83</v>
      </c>
      <c r="C23" s="4">
        <v>178918.12</v>
      </c>
    </row>
    <row r="24" spans="1:1">
      <c r="A24" s="4" t="s">
        <v>126</v>
      </c>
    </row>
    <row r="25" spans="1:1">
      <c r="A25" s="4" t="s">
        <v>127</v>
      </c>
    </row>
  </sheetData>
  <autoFilter ref="A1:X18">
    <filterColumn colId="3">
      <filters>
        <filter val="290.81"/>
        <filter val="75.42"/>
        <filter val="314.72"/>
        <filter val="449.42"/>
        <filter val="217.34"/>
        <filter val="461.84"/>
        <filter val="468.04"/>
        <filter val="535.35"/>
        <filter val="599.45"/>
        <filter val="276"/>
        <filter val="320.7"/>
        <filter val="184.98"/>
        <filter val="276.48"/>
        <filter val="75.9"/>
      </filters>
    </filterColumn>
    <extLst/>
  </autoFilter>
  <conditionalFormatting sqref="A1:A25 A27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3">
        <v>999225488359626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151</v>
      </c>
      <c r="G2" s="1" t="s">
        <v>152</v>
      </c>
      <c r="H2" s="1" t="s">
        <v>153</v>
      </c>
      <c r="I2" s="1" t="s">
        <v>154</v>
      </c>
      <c r="J2" s="1" t="s">
        <v>30</v>
      </c>
      <c r="K2" s="1" t="s">
        <v>155</v>
      </c>
      <c r="L2" s="1" t="s">
        <v>155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  <c r="U2" s="1" t="s">
        <v>163</v>
      </c>
      <c r="V2" s="1" t="s">
        <v>164</v>
      </c>
    </row>
    <row r="3" s="1" customFormat="1" spans="1:22">
      <c r="A3" s="3">
        <v>999225409648424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153</v>
      </c>
      <c r="I3" s="1" t="s">
        <v>171</v>
      </c>
      <c r="J3" s="1" t="s">
        <v>30</v>
      </c>
      <c r="K3" s="1" t="s">
        <v>172</v>
      </c>
      <c r="L3" s="1" t="s">
        <v>172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173</v>
      </c>
      <c r="S3" s="1" t="s">
        <v>161</v>
      </c>
      <c r="T3" s="1" t="s">
        <v>162</v>
      </c>
      <c r="U3" s="1" t="s">
        <v>163</v>
      </c>
      <c r="V3" s="1" t="s">
        <v>164</v>
      </c>
    </row>
    <row r="4" s="1" customFormat="1" spans="1:22">
      <c r="A4" s="3">
        <v>999225375785474</v>
      </c>
      <c r="B4" s="1" t="s">
        <v>174</v>
      </c>
      <c r="C4" s="1" t="s">
        <v>175</v>
      </c>
      <c r="D4" s="1" t="s">
        <v>176</v>
      </c>
      <c r="E4" s="1" t="s">
        <v>177</v>
      </c>
      <c r="F4" s="1" t="s">
        <v>178</v>
      </c>
      <c r="G4" s="1" t="s">
        <v>179</v>
      </c>
      <c r="H4" s="1" t="s">
        <v>153</v>
      </c>
      <c r="I4" s="1" t="s">
        <v>180</v>
      </c>
      <c r="J4" s="1" t="s">
        <v>30</v>
      </c>
      <c r="K4" s="1" t="s">
        <v>181</v>
      </c>
      <c r="L4" s="1" t="s">
        <v>181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182</v>
      </c>
      <c r="S4" s="1" t="s">
        <v>161</v>
      </c>
      <c r="T4" s="1" t="s">
        <v>162</v>
      </c>
      <c r="U4" s="1" t="s">
        <v>163</v>
      </c>
      <c r="V4" s="1" t="s">
        <v>164</v>
      </c>
    </row>
    <row r="5" s="1" customFormat="1" spans="1:22">
      <c r="A5" s="3">
        <v>999225358928097</v>
      </c>
      <c r="B5" s="1" t="s">
        <v>174</v>
      </c>
      <c r="C5" s="1" t="s">
        <v>183</v>
      </c>
      <c r="D5" s="1" t="s">
        <v>184</v>
      </c>
      <c r="E5" s="1" t="s">
        <v>185</v>
      </c>
      <c r="F5" s="1" t="s">
        <v>186</v>
      </c>
      <c r="G5" s="1" t="s">
        <v>187</v>
      </c>
      <c r="H5" s="1" t="s">
        <v>153</v>
      </c>
      <c r="I5" s="1" t="s">
        <v>188</v>
      </c>
      <c r="J5" s="1" t="s">
        <v>30</v>
      </c>
      <c r="K5" s="1" t="s">
        <v>189</v>
      </c>
      <c r="L5" s="1" t="s">
        <v>189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190</v>
      </c>
      <c r="S5" s="1" t="s">
        <v>161</v>
      </c>
      <c r="T5" s="1" t="s">
        <v>162</v>
      </c>
      <c r="U5" s="1" t="s">
        <v>163</v>
      </c>
      <c r="V5" s="1" t="s">
        <v>191</v>
      </c>
    </row>
    <row r="6" s="1" customFormat="1" spans="1:22">
      <c r="A6" s="3">
        <v>999225320549719</v>
      </c>
      <c r="B6" s="1" t="s">
        <v>192</v>
      </c>
      <c r="C6" s="1" t="s">
        <v>193</v>
      </c>
      <c r="D6" s="1" t="s">
        <v>194</v>
      </c>
      <c r="E6" s="1" t="s">
        <v>195</v>
      </c>
      <c r="F6" s="1" t="s">
        <v>152</v>
      </c>
      <c r="G6" s="1" t="s">
        <v>170</v>
      </c>
      <c r="H6" s="1" t="s">
        <v>153</v>
      </c>
      <c r="I6" s="1" t="s">
        <v>196</v>
      </c>
      <c r="J6" s="1" t="s">
        <v>30</v>
      </c>
      <c r="K6" s="1" t="s">
        <v>197</v>
      </c>
      <c r="L6" s="1" t="s">
        <v>197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198</v>
      </c>
      <c r="S6" s="1" t="s">
        <v>161</v>
      </c>
      <c r="T6" s="1" t="s">
        <v>162</v>
      </c>
      <c r="U6" s="1" t="s">
        <v>163</v>
      </c>
      <c r="V6" s="1" t="s">
        <v>199</v>
      </c>
    </row>
    <row r="7" s="1" customFormat="1" spans="1:22">
      <c r="A7" s="3">
        <v>999225290538708</v>
      </c>
      <c r="B7" s="1" t="s">
        <v>200</v>
      </c>
      <c r="C7" s="1" t="s">
        <v>201</v>
      </c>
      <c r="D7" s="1" t="s">
        <v>184</v>
      </c>
      <c r="E7" s="1" t="s">
        <v>202</v>
      </c>
      <c r="F7" s="1" t="s">
        <v>203</v>
      </c>
      <c r="G7" s="1" t="s">
        <v>170</v>
      </c>
      <c r="H7" s="1" t="s">
        <v>153</v>
      </c>
      <c r="I7" s="1" t="s">
        <v>204</v>
      </c>
      <c r="J7" s="1" t="s">
        <v>30</v>
      </c>
      <c r="K7" s="1" t="s">
        <v>205</v>
      </c>
      <c r="L7" s="1" t="s">
        <v>205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206</v>
      </c>
      <c r="S7" s="1" t="s">
        <v>161</v>
      </c>
      <c r="T7" s="1" t="s">
        <v>162</v>
      </c>
      <c r="U7" s="1" t="s">
        <v>163</v>
      </c>
      <c r="V7" s="1" t="s">
        <v>191</v>
      </c>
    </row>
    <row r="8" s="1" customFormat="1" spans="1:22">
      <c r="A8" s="3">
        <v>999225230819455</v>
      </c>
      <c r="B8" s="1" t="s">
        <v>207</v>
      </c>
      <c r="C8" s="1" t="s">
        <v>208</v>
      </c>
      <c r="D8" s="1" t="s">
        <v>209</v>
      </c>
      <c r="E8" s="1" t="s">
        <v>210</v>
      </c>
      <c r="F8" s="1" t="s">
        <v>178</v>
      </c>
      <c r="G8" s="1" t="s">
        <v>187</v>
      </c>
      <c r="H8" s="1" t="s">
        <v>153</v>
      </c>
      <c r="I8" s="1" t="s">
        <v>211</v>
      </c>
      <c r="J8" s="1" t="s">
        <v>30</v>
      </c>
      <c r="K8" s="1" t="s">
        <v>212</v>
      </c>
      <c r="L8" s="1" t="s">
        <v>212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213</v>
      </c>
      <c r="S8" s="1" t="s">
        <v>161</v>
      </c>
      <c r="T8" s="1" t="s">
        <v>162</v>
      </c>
      <c r="U8" s="1" t="s">
        <v>163</v>
      </c>
      <c r="V8" s="1" t="s">
        <v>191</v>
      </c>
    </row>
    <row r="9" s="1" customFormat="1" spans="1:22">
      <c r="A9" s="3">
        <v>999225229830463</v>
      </c>
      <c r="B9" s="1" t="s">
        <v>207</v>
      </c>
      <c r="C9" s="1" t="s">
        <v>214</v>
      </c>
      <c r="D9" s="1" t="s">
        <v>209</v>
      </c>
      <c r="E9" s="1" t="s">
        <v>215</v>
      </c>
      <c r="F9" s="1" t="s">
        <v>178</v>
      </c>
      <c r="G9" s="1" t="s">
        <v>187</v>
      </c>
      <c r="H9" s="1" t="s">
        <v>153</v>
      </c>
      <c r="I9" s="1" t="s">
        <v>211</v>
      </c>
      <c r="J9" s="1" t="s">
        <v>30</v>
      </c>
      <c r="K9" s="1" t="s">
        <v>212</v>
      </c>
      <c r="L9" s="1" t="s">
        <v>212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159</v>
      </c>
      <c r="R9" s="1" t="s">
        <v>216</v>
      </c>
      <c r="S9" s="1" t="s">
        <v>161</v>
      </c>
      <c r="T9" s="1" t="s">
        <v>162</v>
      </c>
      <c r="U9" s="1" t="s">
        <v>163</v>
      </c>
      <c r="V9" s="1" t="s">
        <v>191</v>
      </c>
    </row>
    <row r="10" s="1" customFormat="1" spans="1:22">
      <c r="A10" s="3">
        <v>999225213273779</v>
      </c>
      <c r="B10" s="1" t="s">
        <v>217</v>
      </c>
      <c r="C10" s="1" t="s">
        <v>218</v>
      </c>
      <c r="D10" s="1" t="s">
        <v>209</v>
      </c>
      <c r="E10" s="1" t="s">
        <v>219</v>
      </c>
      <c r="F10" s="1" t="s">
        <v>151</v>
      </c>
      <c r="G10" s="1" t="s">
        <v>203</v>
      </c>
      <c r="H10" s="1" t="s">
        <v>153</v>
      </c>
      <c r="I10" s="1" t="s">
        <v>220</v>
      </c>
      <c r="J10" s="1" t="s">
        <v>30</v>
      </c>
      <c r="K10" s="1" t="s">
        <v>221</v>
      </c>
      <c r="L10" s="1" t="s">
        <v>221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159</v>
      </c>
      <c r="R10" s="1" t="s">
        <v>222</v>
      </c>
      <c r="S10" s="1" t="s">
        <v>161</v>
      </c>
      <c r="T10" s="1" t="s">
        <v>162</v>
      </c>
      <c r="U10" s="1" t="s">
        <v>163</v>
      </c>
      <c r="V10" s="1" t="s">
        <v>191</v>
      </c>
    </row>
    <row r="11" s="1" customFormat="1" spans="1:22">
      <c r="A11" s="3">
        <v>999225185385407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152</v>
      </c>
      <c r="G11" s="1" t="s">
        <v>178</v>
      </c>
      <c r="H11" s="1" t="s">
        <v>153</v>
      </c>
      <c r="I11" s="1" t="s">
        <v>227</v>
      </c>
      <c r="J11" s="1" t="s">
        <v>30</v>
      </c>
      <c r="K11" s="1" t="s">
        <v>228</v>
      </c>
      <c r="L11" s="1" t="s">
        <v>228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159</v>
      </c>
      <c r="R11" s="1" t="s">
        <v>229</v>
      </c>
      <c r="S11" s="1" t="s">
        <v>161</v>
      </c>
      <c r="T11" s="1" t="s">
        <v>162</v>
      </c>
      <c r="U11" s="1" t="s">
        <v>163</v>
      </c>
      <c r="V11" s="1" t="s">
        <v>230</v>
      </c>
    </row>
    <row r="12" s="1" customFormat="1" spans="1:22">
      <c r="A12" s="3">
        <v>999225185376873</v>
      </c>
      <c r="B12" s="1" t="s">
        <v>223</v>
      </c>
      <c r="C12" s="1" t="s">
        <v>231</v>
      </c>
      <c r="D12" s="1" t="s">
        <v>225</v>
      </c>
      <c r="E12" s="1" t="s">
        <v>232</v>
      </c>
      <c r="F12" s="1" t="s">
        <v>152</v>
      </c>
      <c r="G12" s="1" t="s">
        <v>178</v>
      </c>
      <c r="H12" s="1" t="s">
        <v>153</v>
      </c>
      <c r="I12" s="1" t="s">
        <v>227</v>
      </c>
      <c r="J12" s="1" t="s">
        <v>30</v>
      </c>
      <c r="K12" s="1" t="s">
        <v>228</v>
      </c>
      <c r="L12" s="1" t="s">
        <v>228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159</v>
      </c>
      <c r="R12" s="1" t="s">
        <v>233</v>
      </c>
      <c r="S12" s="1" t="s">
        <v>161</v>
      </c>
      <c r="T12" s="1" t="s">
        <v>162</v>
      </c>
      <c r="U12" s="1" t="s">
        <v>163</v>
      </c>
      <c r="V12" s="1" t="s">
        <v>230</v>
      </c>
    </row>
    <row r="13" s="1" customFormat="1" spans="1:22">
      <c r="A13" s="3">
        <v>999225183812301</v>
      </c>
      <c r="B13" s="1" t="s">
        <v>223</v>
      </c>
      <c r="C13" s="1" t="s">
        <v>234</v>
      </c>
      <c r="D13" s="1" t="s">
        <v>209</v>
      </c>
      <c r="E13" s="1" t="s">
        <v>235</v>
      </c>
      <c r="F13" s="1" t="s">
        <v>178</v>
      </c>
      <c r="G13" s="1" t="s">
        <v>170</v>
      </c>
      <c r="H13" s="1" t="s">
        <v>153</v>
      </c>
      <c r="I13" s="1" t="s">
        <v>236</v>
      </c>
      <c r="J13" s="1" t="s">
        <v>30</v>
      </c>
      <c r="K13" s="1" t="s">
        <v>237</v>
      </c>
      <c r="L13" s="1" t="s">
        <v>237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159</v>
      </c>
      <c r="R13" s="1" t="s">
        <v>238</v>
      </c>
      <c r="S13" s="1" t="s">
        <v>161</v>
      </c>
      <c r="T13" s="1" t="s">
        <v>162</v>
      </c>
      <c r="U13" s="1" t="s">
        <v>163</v>
      </c>
      <c r="V13" s="1" t="s">
        <v>191</v>
      </c>
    </row>
    <row r="14" s="1" customFormat="1" spans="1:22">
      <c r="A14" s="3">
        <v>999225092120687</v>
      </c>
      <c r="B14" s="1" t="s">
        <v>239</v>
      </c>
      <c r="C14" s="1" t="s">
        <v>240</v>
      </c>
      <c r="D14" s="1" t="s">
        <v>241</v>
      </c>
      <c r="E14" s="1" t="s">
        <v>242</v>
      </c>
      <c r="F14" s="1" t="s">
        <v>151</v>
      </c>
      <c r="G14" s="1" t="s">
        <v>152</v>
      </c>
      <c r="H14" s="1" t="s">
        <v>153</v>
      </c>
      <c r="I14" s="1" t="s">
        <v>243</v>
      </c>
      <c r="J14" s="1" t="s">
        <v>30</v>
      </c>
      <c r="K14" s="1" t="s">
        <v>244</v>
      </c>
      <c r="L14" s="1" t="s">
        <v>244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159</v>
      </c>
      <c r="R14" s="1" t="s">
        <v>245</v>
      </c>
      <c r="S14" s="1" t="s">
        <v>161</v>
      </c>
      <c r="T14" s="1" t="s">
        <v>162</v>
      </c>
      <c r="U14" s="1" t="s">
        <v>163</v>
      </c>
      <c r="V14" s="1" t="s">
        <v>191</v>
      </c>
    </row>
    <row r="15" s="1" customFormat="1" spans="1:22">
      <c r="A15" s="3">
        <v>999225043861348</v>
      </c>
      <c r="B15" s="1" t="s">
        <v>246</v>
      </c>
      <c r="C15" s="1" t="s">
        <v>247</v>
      </c>
      <c r="D15" s="1" t="s">
        <v>241</v>
      </c>
      <c r="E15" s="1" t="s">
        <v>248</v>
      </c>
      <c r="F15" s="1" t="s">
        <v>151</v>
      </c>
      <c r="G15" s="1" t="s">
        <v>152</v>
      </c>
      <c r="H15" s="1" t="s">
        <v>153</v>
      </c>
      <c r="I15" s="1" t="s">
        <v>249</v>
      </c>
      <c r="J15" s="1" t="s">
        <v>30</v>
      </c>
      <c r="K15" s="1" t="s">
        <v>250</v>
      </c>
      <c r="L15" s="1" t="s">
        <v>250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159</v>
      </c>
      <c r="R15" s="1" t="s">
        <v>251</v>
      </c>
      <c r="S15" s="1" t="s">
        <v>161</v>
      </c>
      <c r="T15" s="1" t="s">
        <v>162</v>
      </c>
      <c r="U15" s="1" t="s">
        <v>163</v>
      </c>
      <c r="V15" s="1" t="s">
        <v>191</v>
      </c>
    </row>
    <row r="16" s="1" customFormat="1" spans="1:22">
      <c r="A16" s="3">
        <v>999224847224791</v>
      </c>
      <c r="B16" s="1" t="s">
        <v>252</v>
      </c>
      <c r="C16" s="1" t="s">
        <v>253</v>
      </c>
      <c r="D16" s="1" t="s">
        <v>254</v>
      </c>
      <c r="E16" s="1" t="s">
        <v>255</v>
      </c>
      <c r="F16" s="1" t="s">
        <v>178</v>
      </c>
      <c r="G16" s="1" t="s">
        <v>170</v>
      </c>
      <c r="H16" s="1" t="s">
        <v>153</v>
      </c>
      <c r="I16" s="1" t="s">
        <v>256</v>
      </c>
      <c r="J16" s="1" t="s">
        <v>30</v>
      </c>
      <c r="K16" s="1" t="s">
        <v>257</v>
      </c>
      <c r="L16" s="1" t="s">
        <v>257</v>
      </c>
      <c r="M16" s="1" t="s">
        <v>156</v>
      </c>
      <c r="N16" s="1" t="s">
        <v>156</v>
      </c>
      <c r="O16" s="1" t="s">
        <v>157</v>
      </c>
      <c r="P16" s="1" t="s">
        <v>158</v>
      </c>
      <c r="Q16" s="1" t="s">
        <v>159</v>
      </c>
      <c r="R16" s="1" t="s">
        <v>258</v>
      </c>
      <c r="S16" s="1" t="s">
        <v>161</v>
      </c>
      <c r="T16" s="1" t="s">
        <v>162</v>
      </c>
      <c r="U16" s="1" t="s">
        <v>163</v>
      </c>
      <c r="V16" s="1" t="s">
        <v>230</v>
      </c>
    </row>
    <row r="17" s="1" customFormat="1" spans="1:22">
      <c r="A17" s="3">
        <v>999224817061464</v>
      </c>
      <c r="B17" s="1" t="s">
        <v>259</v>
      </c>
      <c r="C17" s="1" t="s">
        <v>260</v>
      </c>
      <c r="D17" s="1" t="s">
        <v>209</v>
      </c>
      <c r="E17" s="1" t="s">
        <v>261</v>
      </c>
      <c r="F17" s="1" t="s">
        <v>178</v>
      </c>
      <c r="G17" s="1" t="s">
        <v>187</v>
      </c>
      <c r="H17" s="1" t="s">
        <v>153</v>
      </c>
      <c r="I17" s="1" t="s">
        <v>262</v>
      </c>
      <c r="J17" s="1" t="s">
        <v>30</v>
      </c>
      <c r="K17" s="1" t="s">
        <v>263</v>
      </c>
      <c r="L17" s="1" t="s">
        <v>263</v>
      </c>
      <c r="M17" s="1" t="s">
        <v>156</v>
      </c>
      <c r="N17" s="1" t="s">
        <v>156</v>
      </c>
      <c r="O17" s="1" t="s">
        <v>157</v>
      </c>
      <c r="P17" s="1" t="s">
        <v>158</v>
      </c>
      <c r="Q17" s="1" t="s">
        <v>159</v>
      </c>
      <c r="R17" s="1" t="s">
        <v>264</v>
      </c>
      <c r="S17" s="1" t="s">
        <v>161</v>
      </c>
      <c r="T17" s="1" t="s">
        <v>162</v>
      </c>
      <c r="U17" s="1" t="s">
        <v>163</v>
      </c>
      <c r="V17" s="1" t="s">
        <v>191</v>
      </c>
    </row>
    <row r="18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2023-07-31T01:41:26Z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