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<sst xmlns="http://schemas.openxmlformats.org/spreadsheetml/2006/main" count="490" uniqueCount="191">
  <si>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</si>
  <si>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</si>
  <si>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</si>
  <si>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</si>
  <si>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</si>
  <si>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</si>
  <si>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</si>
  <si>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</si>
  <si>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</si>
  <si>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</si>
  <si>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</si>
  <si>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</si>
  <si>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</si>
  <si>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</si>
  <si>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</si>
  <si>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</si>
  <si>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</si>
  <si>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</si>
  <si>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</si>
  <si>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</si>
  <si>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</si>
  <si>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</si>
  <si>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</si>
  <si>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</si>
  <si>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</si>
  <si>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999224290984206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</si>
  <si>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</si>
  <si>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</si>
  <si>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</si>
  <si>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</si>
  <si>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</si>
  <si>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SHI/WANYI</t>
  </si>
  <si>
    <t>CA363230801CNY</t>
  </si>
  <si>
    <t>未提现</t>
  </si>
  <si>
    <t>携程开票</t>
  </si>
  <si>
    <t xml:space="preserve">3394703	</t>
  </si>
  <si>
    <t xml:space="preserve">	</t>
  </si>
  <si>
    <t xml:space="preserve">999224723170494	</t>
  </si>
  <si>
    <t>[香港]香港九龙酒店(The Kowloon Hotel)(9826444)</t>
  </si>
  <si>
    <t>高级房(至少提前5天预订)(至少连住2晚及以上)&lt;双人入住&gt;&lt;内宾&gt;&lt;无早&gt;</t>
  </si>
  <si>
    <t>WANG/XIUYING,XU/JIE,YAO/PEIJUN,YAO/JIFA</t>
  </si>
  <si>
    <t xml:space="preserve">3492067	</t>
  </si>
  <si>
    <t xml:space="preserve">999225071379336	</t>
  </si>
  <si>
    <t>[香港]香港九龙海逸君绰酒店(Harbour Grand Kowloon)(17095949)</t>
  </si>
  <si>
    <t>高级客房(至少连住2晚及以上)&lt;特惠&gt;&lt;双人入住&gt;&lt;内宾&gt;&lt;无早&gt;</t>
  </si>
  <si>
    <t>liu/yueling</t>
  </si>
  <si>
    <t xml:space="preserve">3579664	</t>
  </si>
  <si>
    <t xml:space="preserve">999225072258512	</t>
  </si>
  <si>
    <t>LIN/BAOXIN</t>
  </si>
  <si>
    <t xml:space="preserve">3579800	</t>
  </si>
  <si>
    <t xml:space="preserve">25106702590	</t>
  </si>
  <si>
    <t>[梅州]梅州白天鹅迎宾馆(100697959)</t>
  </si>
  <si>
    <t>商务江景大床房&lt;特惠促销&gt;&lt;双人入住&gt;&lt;双早&gt;&lt;日历房套餐高价值&gt;&lt;新酒店礼盒&gt;</t>
  </si>
  <si>
    <t>李婷</t>
  </si>
  <si>
    <t xml:space="preserve">999225158870898	</t>
  </si>
  <si>
    <t>豪华房(至少提前5天预订)(至少连住2晚及以上)&lt;双人入住&gt;&lt;内宾&gt;&lt;无早&gt;</t>
  </si>
  <si>
    <t>LIU/SHANSHAN,DUAN/JUN</t>
  </si>
  <si>
    <t xml:space="preserve">3600342	</t>
  </si>
  <si>
    <t xml:space="preserve">999225166012039	</t>
  </si>
  <si>
    <t>QING/QING,LIU/YANDUO</t>
  </si>
  <si>
    <t xml:space="preserve">3601876	</t>
  </si>
  <si>
    <t xml:space="preserve">999225194692995	</t>
  </si>
  <si>
    <t>GONG/CHUNGANG,LIU/CHUNJIE,WANG/CHENGWEI,LIU/HAOZHE,GONG/JUN</t>
  </si>
  <si>
    <t xml:space="preserve">3607608	</t>
  </si>
  <si>
    <t xml:space="preserve">999225238196210	</t>
  </si>
  <si>
    <t>[香港]富荟土瓜湾酒店(iclub To Kwa Wan Hotel)(17099151)</t>
  </si>
  <si>
    <t>卓荟客房(至少提前3天预订)&lt;连住2-7晚&gt;&lt;双人入住&gt;&lt;内宾&gt;&lt;无早&gt;</t>
  </si>
  <si>
    <t>ZENG/BIN</t>
  </si>
  <si>
    <t xml:space="preserve">3616551	</t>
  </si>
  <si>
    <t xml:space="preserve">11720653	</t>
  </si>
  <si>
    <t xml:space="preserve">999225240091340	</t>
  </si>
  <si>
    <t>LIANG/YI</t>
  </si>
  <si>
    <t xml:space="preserve">3617138	</t>
  </si>
  <si>
    <t xml:space="preserve">999225247825653	</t>
  </si>
  <si>
    <t>XU/YAN</t>
  </si>
  <si>
    <t xml:space="preserve">3618654	</t>
  </si>
  <si>
    <t xml:space="preserve">999225261046269	</t>
  </si>
  <si>
    <t>商务江景双床房&lt;特惠促销&gt;&lt;双人入住&gt;&lt;双早&gt;&lt;日历房套餐高价值&gt;&lt;新酒店礼盒&gt;</t>
  </si>
  <si>
    <t>周铭基</t>
  </si>
  <si>
    <t xml:space="preserve">999225300214655	</t>
  </si>
  <si>
    <t>商务江景双床房&lt;特惠专享&gt;&lt;双人入住&gt;&lt;双早&gt;&lt;日历房套餐高价值&gt;&lt;新酒店礼盒&gt;</t>
  </si>
  <si>
    <t>王娟</t>
  </si>
  <si>
    <t xml:space="preserve">25324374986	</t>
  </si>
  <si>
    <t>商务江景大床房&lt;超值特惠&gt;&lt;双人入住&gt;&lt;日历房套餐高价值&gt;&lt;单早&gt;&lt;新酒店礼盒&gt;</t>
  </si>
  <si>
    <t>张圣忠</t>
  </si>
  <si>
    <t xml:space="preserve">999225338901006	</t>
  </si>
  <si>
    <t>[梅州]梅州昌盛豪生大酒店(45834822)</t>
  </si>
  <si>
    <t>柚见好——非遗双床房&lt;超值特惠&gt;&lt;双人入住&gt;&lt;双早&gt;</t>
  </si>
  <si>
    <t>钟辉全</t>
  </si>
  <si>
    <t xml:space="preserve">25363023298	</t>
  </si>
  <si>
    <t>钟逸杰</t>
  </si>
  <si>
    <t xml:space="preserve">999225365370526	</t>
  </si>
  <si>
    <t>商务江景大床房&lt;特惠专享&gt;&lt;双人入住&gt;&lt;双早&gt;&lt;日历房套餐高价值&gt;&lt;新酒店礼盒&gt;</t>
  </si>
  <si>
    <t>沈奕满</t>
  </si>
  <si>
    <t xml:space="preserve">999225369733692	</t>
  </si>
  <si>
    <t>汪超凡,汪锦培</t>
  </si>
  <si>
    <t>，</t>
  </si>
  <si>
    <t>202307032301300021</t>
  </si>
  <si>
    <t>202307111723060068</t>
  </si>
  <si>
    <t>202307131352330025</t>
  </si>
  <si>
    <t>202307141622360071</t>
  </si>
  <si>
    <t>202307150834220076</t>
  </si>
  <si>
    <t>202307161105160071</t>
  </si>
  <si>
    <t>202307161328560076</t>
  </si>
  <si>
    <t>202307161910030077</t>
  </si>
  <si>
    <t>A230801092630481</t>
  </si>
  <si>
    <t>房集：i230801092551 3529.4元</t>
  </si>
  <si>
    <t>CNY / HKD 当前参考汇率: 1.090233152</t>
  </si>
  <si>
    <t>总计： 36358.4 CNY/
39639.13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</si>
  <si>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</si>
  <si>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</si>
  <si>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</si>
  <si>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</si>
  <si>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</si>
  <si>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</si>
  <si>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</si>
  <si>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</si>
  <si>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</si>
  <si>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</si>
  <si>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</si>
  <si>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</si>
  <si>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</si>
  <si>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</si>
  <si>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</si>
  <si>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</si>
  <si>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</si>
  <si>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</si>
  <si>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</si>
  <si>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</si>
  <si>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3618654</t>
  </si>
  <si>
    <t>香港九龙酒店</t>
  </si>
  <si>
    <t>XU YAN</t>
  </si>
  <si>
    <t>2023-07-15</t>
  </si>
  <si>
    <t>2023-07-17</t>
  </si>
  <si>
    <t>退房日周结</t>
  </si>
  <si>
    <t>2038.00</t>
  </si>
  <si>
    <t>RMB</t>
  </si>
  <si>
    <t>0</t>
  </si>
  <si>
    <t>0.00</t>
  </si>
  <si>
    <t>携程国内直连(DD)</t>
  </si>
  <si>
    <t>01.011249</t>
  </si>
  <si>
    <t>2023-07-12 10:41:00</t>
  </si>
  <si>
    <t>否</t>
  </si>
  <si>
    <t>汇智国际旅游发展有限公司</t>
  </si>
  <si>
    <t>直采</t>
  </si>
  <si>
    <t>中国</t>
  </si>
  <si>
    <t>3617138</t>
  </si>
  <si>
    <t>LIANG YI</t>
  </si>
  <si>
    <t>2267.00</t>
  </si>
  <si>
    <t>2023-07-11 16:14:37</t>
  </si>
  <si>
    <t>3616551</t>
  </si>
  <si>
    <t>富荟土瓜湾酒店</t>
  </si>
  <si>
    <t>ZENG BIN</t>
  </si>
  <si>
    <t>1508.00</t>
  </si>
  <si>
    <t>2023-07-12 16:33:16</t>
  </si>
  <si>
    <t>2023-07-08</t>
  </si>
  <si>
    <t>3607608</t>
  </si>
  <si>
    <t>GONG CHUNGANG,LIU CHUNJIE,WANG CHENGWEI,LIU HAOZHE,GONG JUN</t>
  </si>
  <si>
    <t>10140.00</t>
  </si>
  <si>
    <t>2023-07-09 00:06:19</t>
  </si>
  <si>
    <t>2023-07-07</t>
  </si>
  <si>
    <t>3601876</t>
  </si>
  <si>
    <t>香港九龙海逸君绰酒店</t>
  </si>
  <si>
    <t>QING QING,LIU YANDUO</t>
  </si>
  <si>
    <t>2122.00</t>
  </si>
  <si>
    <t>2023-07-07 11:35:04</t>
  </si>
  <si>
    <t>2023-07-06</t>
  </si>
  <si>
    <t>3600342</t>
  </si>
  <si>
    <t>LIU SHANSHAN,DUAN JUN</t>
  </si>
  <si>
    <t>2023-07-14</t>
  </si>
  <si>
    <t>3235.00</t>
  </si>
  <si>
    <t>2023-07-06 17:58:22</t>
  </si>
  <si>
    <t>2023-07-01</t>
  </si>
  <si>
    <t>3579800</t>
  </si>
  <si>
    <t>LIN BAOXIN</t>
  </si>
  <si>
    <t>2023-07-03 14:22:39</t>
  </si>
  <si>
    <t>3579664</t>
  </si>
  <si>
    <t>liu yueling</t>
  </si>
  <si>
    <t>2023-07-03 14:22:34</t>
  </si>
  <si>
    <t>2023-06-11</t>
  </si>
  <si>
    <t>3492067</t>
  </si>
  <si>
    <t>WANG XIUYING,XU JIE,YAO PEIJUN,YAO JIFA</t>
  </si>
  <si>
    <t>3838.00</t>
  </si>
  <si>
    <t>2023-06-27 12:37:40</t>
  </si>
  <si>
    <t>2023-05-19</t>
  </si>
  <si>
    <t>3394703</t>
  </si>
  <si>
    <t>香港都会海逸酒店</t>
  </si>
  <si>
    <t>SHI WANYI</t>
  </si>
  <si>
    <t>2023-07-13</t>
  </si>
  <si>
    <t>3437.00</t>
  </si>
  <si>
    <t>2023-05-24 17:34:54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</si>
</sst>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14</xdr:col>
      <xdr:colOff>447675</xdr:colOff>
      <xdr:row>63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632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45120</v>
      </c>
      <c r="G2" s="6">
        <v>45124</v>
      </c>
      <c r="H2" s="4">
        <v>1</v>
      </c>
      <c r="I2" s="4">
        <v>4</v>
      </c>
      <c r="J2" s="4">
        <v>4</v>
      </c>
      <c r="K2" s="4" t="s">
        <v>30</v>
      </c>
      <c r="L2" s="4">
        <v>3437</v>
      </c>
      <c r="M2" s="4">
        <v>3437</v>
      </c>
      <c r="N2" s="4" t="s">
        <v>31</v>
      </c>
      <c r="O2" s="4" t="s">
        <v>32</v>
      </c>
      <c r="P2" s="4" t="s">
        <v>33</v>
      </c>
      <c r="Q2" s="4">
        <v>0</v>
      </c>
      <c r="R2" s="7">
        <v>45065</v>
      </c>
      <c r="S2" s="6">
        <v>45139</v>
      </c>
      <c r="T2" s="4" t="s">
        <v>34</v>
      </c>
      <c r="U2" s="4">
        <v>3437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45122</v>
      </c>
      <c r="G3" s="6">
        <v>45124</v>
      </c>
      <c r="H3" s="4">
        <v>2</v>
      </c>
      <c r="I3" s="4">
        <v>2</v>
      </c>
      <c r="J3" s="4">
        <v>4</v>
      </c>
      <c r="K3" s="4" t="s">
        <v>30</v>
      </c>
      <c r="L3" s="4">
        <v>3838</v>
      </c>
      <c r="M3" s="4">
        <v>3838</v>
      </c>
      <c r="N3" s="4" t="s">
        <v>40</v>
      </c>
      <c r="O3" s="4" t="s">
        <v>32</v>
      </c>
      <c r="P3" s="4" t="s">
        <v>33</v>
      </c>
      <c r="Q3" s="4">
        <v>0</v>
      </c>
      <c r="R3" s="7">
        <v>45088.0000115741</v>
      </c>
      <c r="S3" s="6">
        <v>45139</v>
      </c>
      <c r="T3" s="4" t="s">
        <v>34</v>
      </c>
      <c r="U3" s="4">
        <v>3838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45122</v>
      </c>
      <c r="G4" s="6">
        <v>45124</v>
      </c>
      <c r="H4" s="4">
        <v>1</v>
      </c>
      <c r="I4" s="4">
        <v>2</v>
      </c>
      <c r="J4" s="4">
        <v>2</v>
      </c>
      <c r="K4" s="4" t="s">
        <v>30</v>
      </c>
      <c r="L4" s="4">
        <v>2122</v>
      </c>
      <c r="M4" s="4">
        <v>2122</v>
      </c>
      <c r="N4" s="4" t="s">
        <v>45</v>
      </c>
      <c r="O4" s="4" t="s">
        <v>32</v>
      </c>
      <c r="P4" s="4" t="s">
        <v>33</v>
      </c>
      <c r="Q4" s="4">
        <v>0</v>
      </c>
      <c r="R4" s="7">
        <v>45108</v>
      </c>
      <c r="S4" s="6">
        <v>45139</v>
      </c>
      <c r="T4" s="4" t="s">
        <v>34</v>
      </c>
      <c r="U4" s="4">
        <v>2122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45122</v>
      </c>
      <c r="G5" s="6">
        <v>45124</v>
      </c>
      <c r="H5" s="4">
        <v>1</v>
      </c>
      <c r="I5" s="4">
        <v>2</v>
      </c>
      <c r="J5" s="4">
        <v>2</v>
      </c>
      <c r="K5" s="4" t="s">
        <v>30</v>
      </c>
      <c r="L5" s="4">
        <v>2122</v>
      </c>
      <c r="M5" s="4">
        <v>2122</v>
      </c>
      <c r="N5" s="4" t="s">
        <v>48</v>
      </c>
      <c r="O5" s="4" t="s">
        <v>32</v>
      </c>
      <c r="P5" s="4" t="s">
        <v>33</v>
      </c>
      <c r="Q5" s="4">
        <v>0</v>
      </c>
      <c r="R5" s="7">
        <v>45108</v>
      </c>
      <c r="S5" s="6">
        <v>45139</v>
      </c>
      <c r="T5" s="4" t="s">
        <v>34</v>
      </c>
      <c r="U5" s="4">
        <v>2122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45122</v>
      </c>
      <c r="G6" s="6">
        <v>45124</v>
      </c>
      <c r="H6" s="4">
        <v>1</v>
      </c>
      <c r="I6" s="4">
        <v>2</v>
      </c>
      <c r="J6" s="4">
        <v>2</v>
      </c>
      <c r="K6" s="4" t="s">
        <v>30</v>
      </c>
      <c r="L6" s="4">
        <v>610.4</v>
      </c>
      <c r="M6" s="4">
        <v>610.4</v>
      </c>
      <c r="N6" s="4" t="s">
        <v>53</v>
      </c>
      <c r="O6" s="4" t="s">
        <v>32</v>
      </c>
      <c r="P6" s="4" t="s">
        <v>33</v>
      </c>
      <c r="Q6" s="4">
        <v>0</v>
      </c>
      <c r="R6" s="7">
        <v>45110</v>
      </c>
      <c r="S6" s="6">
        <v>45139</v>
      </c>
      <c r="T6" s="4" t="s">
        <v>34</v>
      </c>
      <c r="U6" s="4">
        <v>610.4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55</v>
      </c>
      <c r="F7" s="6">
        <v>45121</v>
      </c>
      <c r="G7" s="6">
        <v>45124</v>
      </c>
      <c r="H7" s="4">
        <v>1</v>
      </c>
      <c r="I7" s="4">
        <v>3</v>
      </c>
      <c r="J7" s="4">
        <v>3</v>
      </c>
      <c r="K7" s="4" t="s">
        <v>30</v>
      </c>
      <c r="L7" s="4">
        <v>3235</v>
      </c>
      <c r="M7" s="4">
        <v>3235</v>
      </c>
      <c r="N7" s="4" t="s">
        <v>56</v>
      </c>
      <c r="O7" s="4" t="s">
        <v>32</v>
      </c>
      <c r="P7" s="4" t="s">
        <v>33</v>
      </c>
      <c r="Q7" s="4">
        <v>0</v>
      </c>
      <c r="R7" s="7">
        <v>45113.0000115741</v>
      </c>
      <c r="S7" s="6">
        <v>45139</v>
      </c>
      <c r="T7" s="4" t="s">
        <v>34</v>
      </c>
      <c r="U7" s="4">
        <v>3235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45122</v>
      </c>
      <c r="G8" s="6">
        <v>45124</v>
      </c>
      <c r="H8" s="4">
        <v>1</v>
      </c>
      <c r="I8" s="4">
        <v>2</v>
      </c>
      <c r="J8" s="4">
        <v>2</v>
      </c>
      <c r="K8" s="4" t="s">
        <v>30</v>
      </c>
      <c r="L8" s="4">
        <v>2122</v>
      </c>
      <c r="M8" s="4">
        <v>2122</v>
      </c>
      <c r="N8" s="4" t="s">
        <v>59</v>
      </c>
      <c r="O8" s="4" t="s">
        <v>32</v>
      </c>
      <c r="P8" s="4" t="s">
        <v>33</v>
      </c>
      <c r="Q8" s="4">
        <v>0</v>
      </c>
      <c r="R8" s="7">
        <v>45114</v>
      </c>
      <c r="S8" s="6">
        <v>45139</v>
      </c>
      <c r="T8" s="4" t="s">
        <v>34</v>
      </c>
      <c r="U8" s="4">
        <v>2122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45122</v>
      </c>
      <c r="G9" s="6">
        <v>45124</v>
      </c>
      <c r="H9" s="4">
        <v>5</v>
      </c>
      <c r="I9" s="4">
        <v>2</v>
      </c>
      <c r="J9" s="4">
        <v>10</v>
      </c>
      <c r="K9" s="4" t="s">
        <v>30</v>
      </c>
      <c r="L9" s="4">
        <v>10140</v>
      </c>
      <c r="M9" s="4">
        <v>10140</v>
      </c>
      <c r="N9" s="4" t="s">
        <v>62</v>
      </c>
      <c r="O9" s="4" t="s">
        <v>32</v>
      </c>
      <c r="P9" s="4" t="s">
        <v>33</v>
      </c>
      <c r="Q9" s="4">
        <v>0</v>
      </c>
      <c r="R9" s="7">
        <v>45115</v>
      </c>
      <c r="S9" s="6">
        <v>45139</v>
      </c>
      <c r="T9" s="4" t="s">
        <v>34</v>
      </c>
      <c r="U9" s="4">
        <v>10140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45122</v>
      </c>
      <c r="G10" s="6">
        <v>45124</v>
      </c>
      <c r="H10" s="4">
        <v>1</v>
      </c>
      <c r="I10" s="4">
        <v>2</v>
      </c>
      <c r="J10" s="4">
        <v>2</v>
      </c>
      <c r="K10" s="4" t="s">
        <v>30</v>
      </c>
      <c r="L10" s="4">
        <v>1508</v>
      </c>
      <c r="M10" s="4">
        <v>1508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45117.0000115741</v>
      </c>
      <c r="S10" s="6">
        <v>45139</v>
      </c>
      <c r="T10" s="4" t="s">
        <v>34</v>
      </c>
      <c r="U10" s="4">
        <v>1508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38</v>
      </c>
      <c r="E11" s="4" t="s">
        <v>55</v>
      </c>
      <c r="F11" s="6">
        <v>45122</v>
      </c>
      <c r="G11" s="6">
        <v>45124</v>
      </c>
      <c r="H11" s="4">
        <v>1</v>
      </c>
      <c r="I11" s="4">
        <v>2</v>
      </c>
      <c r="J11" s="4">
        <v>2</v>
      </c>
      <c r="K11" s="4" t="s">
        <v>30</v>
      </c>
      <c r="L11" s="4">
        <v>2267</v>
      </c>
      <c r="M11" s="4">
        <v>2267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45117.0000115741</v>
      </c>
      <c r="S11" s="6">
        <v>45139</v>
      </c>
      <c r="T11" s="4" t="s">
        <v>34</v>
      </c>
      <c r="U11" s="4">
        <v>2267</v>
      </c>
      <c r="V11" s="4">
        <v>0</v>
      </c>
      <c r="W11" s="4">
        <v>0</v>
      </c>
      <c r="X11" s="4" t="s">
        <v>72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45122</v>
      </c>
      <c r="G12" s="6">
        <v>45124</v>
      </c>
      <c r="H12" s="4">
        <v>1</v>
      </c>
      <c r="I12" s="4">
        <v>2</v>
      </c>
      <c r="J12" s="4">
        <v>2</v>
      </c>
      <c r="K12" s="4" t="s">
        <v>30</v>
      </c>
      <c r="L12" s="4">
        <v>2038</v>
      </c>
      <c r="M12" s="4">
        <v>2038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45117.0000115741</v>
      </c>
      <c r="S12" s="6">
        <v>45139</v>
      </c>
      <c r="T12" s="4" t="s">
        <v>34</v>
      </c>
      <c r="U12" s="4">
        <v>2038</v>
      </c>
      <c r="V12" s="4">
        <v>0</v>
      </c>
      <c r="W12" s="4">
        <v>0</v>
      </c>
      <c r="X12" s="4" t="s">
        <v>75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51</v>
      </c>
      <c r="E13" s="4" t="s">
        <v>77</v>
      </c>
      <c r="F13" s="6">
        <v>45123</v>
      </c>
      <c r="G13" s="6">
        <v>45124</v>
      </c>
      <c r="H13" s="4">
        <v>1</v>
      </c>
      <c r="I13" s="4">
        <v>1</v>
      </c>
      <c r="J13" s="4">
        <v>1</v>
      </c>
      <c r="K13" s="4" t="s">
        <v>30</v>
      </c>
      <c r="L13" s="4">
        <v>305.2</v>
      </c>
      <c r="M13" s="4">
        <v>305.2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45118</v>
      </c>
      <c r="S13" s="6">
        <v>45139</v>
      </c>
      <c r="T13" s="4" t="s">
        <v>34</v>
      </c>
      <c r="U13" s="4">
        <v>305.2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51</v>
      </c>
      <c r="E14" s="4" t="s">
        <v>80</v>
      </c>
      <c r="F14" s="6">
        <v>45123</v>
      </c>
      <c r="G14" s="6">
        <v>45124</v>
      </c>
      <c r="H14" s="4">
        <v>1</v>
      </c>
      <c r="I14" s="4">
        <v>1</v>
      </c>
      <c r="J14" s="4">
        <v>1</v>
      </c>
      <c r="K14" s="4" t="s">
        <v>30</v>
      </c>
      <c r="L14" s="4">
        <v>322</v>
      </c>
      <c r="M14" s="4">
        <v>322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45120.0000115741</v>
      </c>
      <c r="S14" s="6">
        <v>45139</v>
      </c>
      <c r="T14" s="4" t="s">
        <v>34</v>
      </c>
      <c r="U14" s="4">
        <v>322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51</v>
      </c>
      <c r="E15" s="4" t="s">
        <v>83</v>
      </c>
      <c r="F15" s="6">
        <v>45122</v>
      </c>
      <c r="G15" s="6">
        <v>45124</v>
      </c>
      <c r="H15" s="4">
        <v>1</v>
      </c>
      <c r="I15" s="4">
        <v>2</v>
      </c>
      <c r="J15" s="4">
        <v>2</v>
      </c>
      <c r="K15" s="4" t="s">
        <v>30</v>
      </c>
      <c r="L15" s="4">
        <v>588</v>
      </c>
      <c r="M15" s="4">
        <v>588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45121.0000115741</v>
      </c>
      <c r="S15" s="6">
        <v>45139</v>
      </c>
      <c r="T15" s="4" t="s">
        <v>34</v>
      </c>
      <c r="U15" s="4">
        <v>588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45123</v>
      </c>
      <c r="G16" s="6">
        <v>45124</v>
      </c>
      <c r="H16" s="4">
        <v>1</v>
      </c>
      <c r="I16" s="4">
        <v>1</v>
      </c>
      <c r="J16" s="4">
        <v>1</v>
      </c>
      <c r="K16" s="4" t="s">
        <v>30</v>
      </c>
      <c r="L16" s="4">
        <v>476.8</v>
      </c>
      <c r="M16" s="4">
        <v>476.8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45122</v>
      </c>
      <c r="S16" s="6">
        <v>45139</v>
      </c>
      <c r="T16" s="4" t="s">
        <v>34</v>
      </c>
      <c r="U16" s="4">
        <v>476.8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51</v>
      </c>
      <c r="E17" s="4" t="s">
        <v>83</v>
      </c>
      <c r="F17" s="6">
        <v>45123</v>
      </c>
      <c r="G17" s="6">
        <v>45124</v>
      </c>
      <c r="H17" s="4">
        <v>1</v>
      </c>
      <c r="I17" s="4">
        <v>1</v>
      </c>
      <c r="J17" s="4">
        <v>1</v>
      </c>
      <c r="K17" s="4" t="s">
        <v>30</v>
      </c>
      <c r="L17" s="4">
        <v>294</v>
      </c>
      <c r="M17" s="4">
        <v>294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45123</v>
      </c>
      <c r="S17" s="6">
        <v>45139</v>
      </c>
      <c r="T17" s="4" t="s">
        <v>34</v>
      </c>
      <c r="U17" s="4">
        <v>294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51</v>
      </c>
      <c r="E18" s="4" t="s">
        <v>92</v>
      </c>
      <c r="F18" s="6">
        <v>45123</v>
      </c>
      <c r="G18" s="6">
        <v>45124</v>
      </c>
      <c r="H18" s="4">
        <v>1</v>
      </c>
      <c r="I18" s="4">
        <v>1</v>
      </c>
      <c r="J18" s="4">
        <v>1</v>
      </c>
      <c r="K18" s="4" t="s">
        <v>30</v>
      </c>
      <c r="L18" s="4">
        <v>345</v>
      </c>
      <c r="M18" s="4">
        <v>345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45123.0000115741</v>
      </c>
      <c r="S18" s="6">
        <v>45139</v>
      </c>
      <c r="T18" s="4" t="s">
        <v>34</v>
      </c>
      <c r="U18" s="4">
        <v>345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51</v>
      </c>
      <c r="E19" s="4" t="s">
        <v>83</v>
      </c>
      <c r="F19" s="6">
        <v>45123</v>
      </c>
      <c r="G19" s="6">
        <v>45124</v>
      </c>
      <c r="H19" s="4">
        <v>2</v>
      </c>
      <c r="I19" s="4">
        <v>1</v>
      </c>
      <c r="J19" s="4">
        <v>2</v>
      </c>
      <c r="K19" s="4" t="s">
        <v>30</v>
      </c>
      <c r="L19" s="4">
        <v>588</v>
      </c>
      <c r="M19" s="4">
        <v>588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45123.0000115741</v>
      </c>
      <c r="S19" s="6">
        <v>45139</v>
      </c>
      <c r="T19" s="4" t="s">
        <v>34</v>
      </c>
      <c r="U19" s="4">
        <v>588</v>
      </c>
      <c r="V19" s="4">
        <v>0</v>
      </c>
      <c r="W19" s="4">
        <v>0</v>
      </c>
      <c r="X19" s="4" t="s">
        <v>36</v>
      </c>
      <c r="Y1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999224290984206</v>
      </c>
      <c r="B2" s="6">
        <v>45120</v>
      </c>
      <c r="C2" s="6">
        <v>45124</v>
      </c>
      <c r="D2" s="4">
        <v>3437</v>
      </c>
      <c r="E2" s="4" t="str">
        <f>VLOOKUP(A2,HOP!A:L,12,0)</f>
        <v>3437.00</v>
      </c>
      <c r="F2" s="4" t="str">
        <f>VLOOKUP(A2,HOP!A:C,3,0)</f>
        <v>3394703</v>
      </c>
      <c r="G2" s="4">
        <f>D2-E2</f>
        <v>0</v>
      </c>
      <c r="H2" s="4" t="str">
        <f>$H$1&amp;F2</f>
        <v>，3394703</v>
      </c>
      <c r="I2" s="4" t="str">
        <f>VLOOKUP(A2,HOP!A:U,21,0)</f>
        <v>直采</v>
      </c>
    </row>
    <row r="3" s="4" customFormat="1" spans="1:9">
      <c r="A3" s="5">
        <v>999224723170494</v>
      </c>
      <c r="B3" s="6">
        <v>45122</v>
      </c>
      <c r="C3" s="6">
        <v>45124</v>
      </c>
      <c r="D3" s="4">
        <v>3838</v>
      </c>
      <c r="E3" s="4" t="str">
        <f>VLOOKUP(A3,HOP!A:L,12,0)</f>
        <v>3838.00</v>
      </c>
      <c r="F3" s="4" t="str">
        <f>VLOOKUP(A3,HOP!A:C,3,0)</f>
        <v>3492067</v>
      </c>
      <c r="G3" s="4">
        <f t="shared" ref="G3:G19" si="0">D3-E3</f>
        <v>0</v>
      </c>
      <c r="H3" s="4" t="str">
        <f t="shared" ref="H3:H19" si="1">$H$1&amp;F3</f>
        <v>，3492067</v>
      </c>
      <c r="I3" s="4" t="str">
        <f>VLOOKUP(A3,HOP!A:U,21,0)</f>
        <v>直采</v>
      </c>
    </row>
    <row r="4" s="4" customFormat="1" spans="1:9">
      <c r="A4" s="5">
        <v>999225071379336</v>
      </c>
      <c r="B4" s="6">
        <v>45122</v>
      </c>
      <c r="C4" s="6">
        <v>45124</v>
      </c>
      <c r="D4" s="4">
        <v>2122</v>
      </c>
      <c r="E4" s="4" t="str">
        <f>VLOOKUP(A4,HOP!A:L,12,0)</f>
        <v>2122.00</v>
      </c>
      <c r="F4" s="4" t="str">
        <f>VLOOKUP(A4,HOP!A:C,3,0)</f>
        <v>3579664</v>
      </c>
      <c r="G4" s="4">
        <f t="shared" si="0"/>
        <v>0</v>
      </c>
      <c r="H4" s="4" t="str">
        <f t="shared" si="1"/>
        <v>，3579664</v>
      </c>
      <c r="I4" s="4" t="str">
        <f>VLOOKUP(A4,HOP!A:U,21,0)</f>
        <v>直采</v>
      </c>
    </row>
    <row r="5" s="4" customFormat="1" spans="1:9">
      <c r="A5" s="5">
        <v>999225072258512</v>
      </c>
      <c r="B5" s="6">
        <v>45122</v>
      </c>
      <c r="C5" s="6">
        <v>45124</v>
      </c>
      <c r="D5" s="4">
        <v>2122</v>
      </c>
      <c r="E5" s="4" t="str">
        <f>VLOOKUP(A5,HOP!A:L,12,0)</f>
        <v>2122.00</v>
      </c>
      <c r="F5" s="4" t="str">
        <f>VLOOKUP(A5,HOP!A:C,3,0)</f>
        <v>3579800</v>
      </c>
      <c r="G5" s="4">
        <f t="shared" si="0"/>
        <v>0</v>
      </c>
      <c r="H5" s="4" t="str">
        <f t="shared" si="1"/>
        <v>，3579800</v>
      </c>
      <c r="I5" s="4" t="str">
        <f>VLOOKUP(A5,HOP!A:U,21,0)</f>
        <v>直采</v>
      </c>
    </row>
    <row r="6" s="4" customFormat="1" hidden="1" spans="1:10">
      <c r="A6" s="5">
        <v>25106702590</v>
      </c>
      <c r="B6" s="6">
        <v>45122</v>
      </c>
      <c r="C6" s="6">
        <v>45124</v>
      </c>
      <c r="D6" s="4">
        <v>610.4</v>
      </c>
      <c r="E6" s="4">
        <v>610.4</v>
      </c>
      <c r="F6" s="8" t="s">
        <v>97</v>
      </c>
      <c r="G6" s="4">
        <f t="shared" si="0"/>
        <v>0</v>
      </c>
      <c r="H6" s="4" t="str">
        <f t="shared" si="1"/>
        <v>，202307032301300021</v>
      </c>
      <c r="I6" s="4" t="e">
        <f>VLOOKUP(A6,HOP!A:U,21,0)</f>
        <v>#N/A</v>
      </c>
      <c r="J6" s="4">
        <v>7.3</v>
      </c>
    </row>
    <row r="7" s="4" customFormat="1" spans="1:9">
      <c r="A7" s="5">
        <v>999225158870898</v>
      </c>
      <c r="B7" s="6">
        <v>45121</v>
      </c>
      <c r="C7" s="6">
        <v>45124</v>
      </c>
      <c r="D7" s="4">
        <v>3235</v>
      </c>
      <c r="E7" s="4" t="str">
        <f>VLOOKUP(A7,HOP!A:L,12,0)</f>
        <v>3235.00</v>
      </c>
      <c r="F7" s="4" t="str">
        <f>VLOOKUP(A7,HOP!A:C,3,0)</f>
        <v>3600342</v>
      </c>
      <c r="G7" s="4">
        <f t="shared" si="0"/>
        <v>0</v>
      </c>
      <c r="H7" s="4" t="str">
        <f t="shared" si="1"/>
        <v>，3600342</v>
      </c>
      <c r="I7" s="4" t="str">
        <f>VLOOKUP(A7,HOP!A:U,21,0)</f>
        <v>直采</v>
      </c>
    </row>
    <row r="8" s="4" customFormat="1" spans="1:9">
      <c r="A8" s="5">
        <v>999225166012039</v>
      </c>
      <c r="B8" s="6">
        <v>45122</v>
      </c>
      <c r="C8" s="6">
        <v>45124</v>
      </c>
      <c r="D8" s="4">
        <v>2122</v>
      </c>
      <c r="E8" s="4" t="str">
        <f>VLOOKUP(A8,HOP!A:L,12,0)</f>
        <v>2122.00</v>
      </c>
      <c r="F8" s="4" t="str">
        <f>VLOOKUP(A8,HOP!A:C,3,0)</f>
        <v>3601876</v>
      </c>
      <c r="G8" s="4">
        <f t="shared" si="0"/>
        <v>0</v>
      </c>
      <c r="H8" s="4" t="str">
        <f t="shared" si="1"/>
        <v>，3601876</v>
      </c>
      <c r="I8" s="4" t="str">
        <f>VLOOKUP(A8,HOP!A:U,21,0)</f>
        <v>直采</v>
      </c>
    </row>
    <row r="9" s="4" customFormat="1" spans="1:9">
      <c r="A9" s="5">
        <v>999225194692995</v>
      </c>
      <c r="B9" s="6">
        <v>45122</v>
      </c>
      <c r="C9" s="6">
        <v>45124</v>
      </c>
      <c r="D9" s="4">
        <v>10140</v>
      </c>
      <c r="E9" s="4" t="str">
        <f>VLOOKUP(A9,HOP!A:L,12,0)</f>
        <v>10140.00</v>
      </c>
      <c r="F9" s="4" t="str">
        <f>VLOOKUP(A9,HOP!A:C,3,0)</f>
        <v>3607608</v>
      </c>
      <c r="G9" s="4">
        <f t="shared" si="0"/>
        <v>0</v>
      </c>
      <c r="H9" s="4" t="str">
        <f t="shared" si="1"/>
        <v>，3607608</v>
      </c>
      <c r="I9" s="4" t="str">
        <f>VLOOKUP(A9,HOP!A:U,21,0)</f>
        <v>直采</v>
      </c>
    </row>
    <row r="10" s="4" customFormat="1" spans="1:9">
      <c r="A10" s="5">
        <v>999225238196210</v>
      </c>
      <c r="B10" s="6">
        <v>45122</v>
      </c>
      <c r="C10" s="6">
        <v>45124</v>
      </c>
      <c r="D10" s="4">
        <v>1508</v>
      </c>
      <c r="E10" s="4" t="str">
        <f>VLOOKUP(A10,HOP!A:L,12,0)</f>
        <v>1508.00</v>
      </c>
      <c r="F10" s="4" t="str">
        <f>VLOOKUP(A10,HOP!A:C,3,0)</f>
        <v>3616551</v>
      </c>
      <c r="G10" s="4">
        <f t="shared" si="0"/>
        <v>0</v>
      </c>
      <c r="H10" s="4" t="str">
        <f t="shared" si="1"/>
        <v>，3616551</v>
      </c>
      <c r="I10" s="4" t="str">
        <f>VLOOKUP(A10,HOP!A:U,21,0)</f>
        <v>直采</v>
      </c>
    </row>
    <row r="11" s="4" customFormat="1" spans="1:9">
      <c r="A11" s="5">
        <v>999225240091340</v>
      </c>
      <c r="B11" s="6">
        <v>45122</v>
      </c>
      <c r="C11" s="6">
        <v>45124</v>
      </c>
      <c r="D11" s="4">
        <v>2267</v>
      </c>
      <c r="E11" s="4" t="str">
        <f>VLOOKUP(A11,HOP!A:L,12,0)</f>
        <v>2267.00</v>
      </c>
      <c r="F11" s="4" t="str">
        <f>VLOOKUP(A11,HOP!A:C,3,0)</f>
        <v>3617138</v>
      </c>
      <c r="G11" s="4">
        <f t="shared" si="0"/>
        <v>0</v>
      </c>
      <c r="H11" s="4" t="str">
        <f t="shared" si="1"/>
        <v>，3617138</v>
      </c>
      <c r="I11" s="4" t="str">
        <f>VLOOKUP(A11,HOP!A:U,21,0)</f>
        <v>直采</v>
      </c>
    </row>
    <row r="12" s="4" customFormat="1" spans="1:9">
      <c r="A12" s="5">
        <v>999225247825653</v>
      </c>
      <c r="B12" s="6">
        <v>45122</v>
      </c>
      <c r="C12" s="6">
        <v>45124</v>
      </c>
      <c r="D12" s="4">
        <v>2038</v>
      </c>
      <c r="E12" s="4" t="str">
        <f>VLOOKUP(A12,HOP!A:L,12,0)</f>
        <v>2038.00</v>
      </c>
      <c r="F12" s="4" t="str">
        <f>VLOOKUP(A12,HOP!A:C,3,0)</f>
        <v>3618654</v>
      </c>
      <c r="G12" s="4">
        <f t="shared" si="0"/>
        <v>0</v>
      </c>
      <c r="H12" s="4" t="str">
        <f t="shared" si="1"/>
        <v>，3618654</v>
      </c>
      <c r="I12" s="4" t="str">
        <f>VLOOKUP(A12,HOP!A:U,21,0)</f>
        <v>直采</v>
      </c>
    </row>
    <row r="13" s="4" customFormat="1" hidden="1" spans="1:10">
      <c r="A13" s="5">
        <v>999225261046269</v>
      </c>
      <c r="B13" s="6">
        <v>45123</v>
      </c>
      <c r="C13" s="6">
        <v>45124</v>
      </c>
      <c r="D13" s="4">
        <v>305.2</v>
      </c>
      <c r="E13" s="4">
        <v>305.2</v>
      </c>
      <c r="F13" s="8" t="s">
        <v>98</v>
      </c>
      <c r="G13" s="4">
        <f t="shared" si="0"/>
        <v>0</v>
      </c>
      <c r="H13" s="4" t="str">
        <f t="shared" si="1"/>
        <v>，202307111723060068</v>
      </c>
      <c r="I13" s="4" t="e">
        <f>VLOOKUP(A13,HOP!A:U,21,0)</f>
        <v>#N/A</v>
      </c>
      <c r="J13" s="4">
        <v>7.11</v>
      </c>
    </row>
    <row r="14" s="4" customFormat="1" hidden="1" spans="1:10">
      <c r="A14" s="5">
        <v>999225300214655</v>
      </c>
      <c r="B14" s="6">
        <v>45123</v>
      </c>
      <c r="C14" s="6">
        <v>45124</v>
      </c>
      <c r="D14" s="4">
        <v>322</v>
      </c>
      <c r="E14" s="4">
        <v>322</v>
      </c>
      <c r="F14" s="8" t="s">
        <v>99</v>
      </c>
      <c r="G14" s="4">
        <f t="shared" si="0"/>
        <v>0</v>
      </c>
      <c r="H14" s="4" t="str">
        <f t="shared" si="1"/>
        <v>，202307131352330025</v>
      </c>
      <c r="I14" s="4" t="e">
        <f>VLOOKUP(A14,HOP!A:U,21,0)</f>
        <v>#N/A</v>
      </c>
      <c r="J14" s="4">
        <v>7.13</v>
      </c>
    </row>
    <row r="15" s="4" customFormat="1" hidden="1" spans="1:10">
      <c r="A15" s="5">
        <v>25324374986</v>
      </c>
      <c r="B15" s="6">
        <v>45122</v>
      </c>
      <c r="C15" s="6">
        <v>45124</v>
      </c>
      <c r="D15" s="4">
        <v>588</v>
      </c>
      <c r="E15" s="4">
        <v>588</v>
      </c>
      <c r="F15" s="8" t="s">
        <v>100</v>
      </c>
      <c r="G15" s="4">
        <f t="shared" si="0"/>
        <v>0</v>
      </c>
      <c r="H15" s="4" t="str">
        <f t="shared" si="1"/>
        <v>，202307141622360071</v>
      </c>
      <c r="I15" s="4" t="e">
        <f>VLOOKUP(A15,HOP!A:U,21,0)</f>
        <v>#N/A</v>
      </c>
      <c r="J15" s="4">
        <v>7.14</v>
      </c>
    </row>
    <row r="16" s="4" customFormat="1" hidden="1" spans="1:10">
      <c r="A16" s="5">
        <v>999225338901006</v>
      </c>
      <c r="B16" s="6">
        <v>45123</v>
      </c>
      <c r="C16" s="6">
        <v>45124</v>
      </c>
      <c r="D16" s="4">
        <v>476.8</v>
      </c>
      <c r="E16" s="4">
        <v>476.8</v>
      </c>
      <c r="F16" s="8" t="s">
        <v>101</v>
      </c>
      <c r="G16" s="4">
        <f t="shared" si="0"/>
        <v>0</v>
      </c>
      <c r="H16" s="4" t="str">
        <f t="shared" si="1"/>
        <v>，202307150834220076</v>
      </c>
      <c r="I16" s="4" t="e">
        <f>VLOOKUP(A16,HOP!A:U,21,0)</f>
        <v>#N/A</v>
      </c>
      <c r="J16" s="4">
        <v>7.15</v>
      </c>
    </row>
    <row r="17" s="4" customFormat="1" hidden="1" spans="1:10">
      <c r="A17" s="5">
        <v>25363023298</v>
      </c>
      <c r="B17" s="6">
        <v>45123</v>
      </c>
      <c r="C17" s="6">
        <v>45124</v>
      </c>
      <c r="D17" s="4">
        <v>294</v>
      </c>
      <c r="E17" s="4">
        <v>294</v>
      </c>
      <c r="F17" s="8" t="s">
        <v>102</v>
      </c>
      <c r="G17" s="4">
        <f t="shared" si="0"/>
        <v>0</v>
      </c>
      <c r="H17" s="4" t="str">
        <f t="shared" si="1"/>
        <v>，202307161105160071</v>
      </c>
      <c r="I17" s="4" t="e">
        <f>VLOOKUP(A17,HOP!A:U,21,0)</f>
        <v>#N/A</v>
      </c>
      <c r="J17" s="4">
        <v>7.16</v>
      </c>
    </row>
    <row r="18" s="4" customFormat="1" hidden="1" spans="1:10">
      <c r="A18" s="5">
        <v>999225365370526</v>
      </c>
      <c r="B18" s="6">
        <v>45123</v>
      </c>
      <c r="C18" s="6">
        <v>45124</v>
      </c>
      <c r="D18" s="4">
        <v>345</v>
      </c>
      <c r="E18" s="4">
        <v>345</v>
      </c>
      <c r="F18" s="8" t="s">
        <v>103</v>
      </c>
      <c r="G18" s="4">
        <f t="shared" si="0"/>
        <v>0</v>
      </c>
      <c r="H18" s="4" t="str">
        <f t="shared" si="1"/>
        <v>，202307161328560076</v>
      </c>
      <c r="I18" s="4" t="e">
        <f>VLOOKUP(A18,HOP!A:U,21,0)</f>
        <v>#N/A</v>
      </c>
      <c r="J18" s="4">
        <v>7.16</v>
      </c>
    </row>
    <row r="19" s="4" customFormat="1" hidden="1" spans="1:10">
      <c r="A19" s="5">
        <v>999225369733692</v>
      </c>
      <c r="B19" s="6">
        <v>45123</v>
      </c>
      <c r="C19" s="6">
        <v>45124</v>
      </c>
      <c r="D19" s="4">
        <v>588</v>
      </c>
      <c r="E19" s="4">
        <v>588</v>
      </c>
      <c r="F19" s="8" t="s">
        <v>104</v>
      </c>
      <c r="G19" s="4">
        <f t="shared" si="0"/>
        <v>0</v>
      </c>
      <c r="H19" s="4" t="str">
        <f t="shared" si="1"/>
        <v>，202307161910030077</v>
      </c>
      <c r="I19" s="4" t="e">
        <f>VLOOKUP(A19,HOP!A:U,21,0)</f>
        <v>#N/A</v>
      </c>
      <c r="J19" s="4">
        <v>7.16</v>
      </c>
    </row>
    <row r="21" spans="4:4">
      <c r="D21" s="4">
        <f>SUM(D2:D20)</f>
        <v>36358.4</v>
      </c>
    </row>
    <row r="27" spans="1:4">
      <c r="A27" s="4" t="s">
        <v>105</v>
      </c>
      <c r="C27" s="4">
        <v>32829</v>
      </c>
      <c r="D27" s="4">
        <v>35791.26</v>
      </c>
    </row>
    <row r="28" spans="1:4">
      <c r="A28" s="4" t="s">
        <v>106</v>
      </c>
      <c r="C28" s="4">
        <v>3529.4</v>
      </c>
      <c r="D28" s="4">
        <v>3847.87</v>
      </c>
    </row>
    <row r="29" spans="1:4">
      <c r="A29" s="4" t="s">
        <v>107</v>
      </c>
      <c r="C29" s="4">
        <f>SUBTOTAL(9,C27:C28)</f>
        <v>36358.4</v>
      </c>
      <c r="D29" s="4">
        <f>SUBTOTAL(9,D27:D28)</f>
        <v>39639.13</v>
      </c>
    </row>
    <row r="30" spans="1:1">
      <c r="A30" s="4" t="s">
        <v>108</v>
      </c>
    </row>
  </sheetData>
  <autoFilter ref="A1:XFD21"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999225247825653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999225240091340</v>
      </c>
      <c r="B3" s="1" t="s">
        <v>128</v>
      </c>
      <c r="C3" s="1" t="s">
        <v>146</v>
      </c>
      <c r="D3" s="1" t="s">
        <v>130</v>
      </c>
      <c r="E3" s="1" t="s">
        <v>147</v>
      </c>
      <c r="F3" s="1" t="s">
        <v>132</v>
      </c>
      <c r="G3" s="1" t="s">
        <v>133</v>
      </c>
      <c r="H3" s="1" t="s">
        <v>134</v>
      </c>
      <c r="I3" s="1" t="s">
        <v>148</v>
      </c>
      <c r="J3" s="1" t="s">
        <v>136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149</v>
      </c>
      <c r="S3" s="1" t="s">
        <v>142</v>
      </c>
      <c r="T3" s="1" t="s">
        <v>143</v>
      </c>
      <c r="U3" s="1" t="s">
        <v>144</v>
      </c>
      <c r="V3" s="1" t="s">
        <v>145</v>
      </c>
    </row>
    <row r="4" s="1" customFormat="1" spans="1:22">
      <c r="A4" s="3">
        <v>999225238196210</v>
      </c>
      <c r="B4" s="1" t="s">
        <v>128</v>
      </c>
      <c r="C4" s="1" t="s">
        <v>150</v>
      </c>
      <c r="D4" s="1" t="s">
        <v>151</v>
      </c>
      <c r="E4" s="1" t="s">
        <v>152</v>
      </c>
      <c r="F4" s="1" t="s">
        <v>132</v>
      </c>
      <c r="G4" s="1" t="s">
        <v>133</v>
      </c>
      <c r="H4" s="1" t="s">
        <v>134</v>
      </c>
      <c r="I4" s="1" t="s">
        <v>153</v>
      </c>
      <c r="J4" s="1" t="s">
        <v>136</v>
      </c>
      <c r="K4" s="1" t="s">
        <v>153</v>
      </c>
      <c r="L4" s="1" t="s">
        <v>153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154</v>
      </c>
      <c r="S4" s="1" t="s">
        <v>142</v>
      </c>
      <c r="T4" s="1" t="s">
        <v>143</v>
      </c>
      <c r="U4" s="1" t="s">
        <v>144</v>
      </c>
      <c r="V4" s="1" t="s">
        <v>145</v>
      </c>
    </row>
    <row r="5" s="1" customFormat="1" spans="1:22">
      <c r="A5" s="3">
        <v>999225194692995</v>
      </c>
      <c r="B5" s="1" t="s">
        <v>155</v>
      </c>
      <c r="C5" s="1" t="s">
        <v>156</v>
      </c>
      <c r="D5" s="1" t="s">
        <v>130</v>
      </c>
      <c r="E5" s="1" t="s">
        <v>157</v>
      </c>
      <c r="F5" s="1" t="s">
        <v>132</v>
      </c>
      <c r="G5" s="1" t="s">
        <v>133</v>
      </c>
      <c r="H5" s="1" t="s">
        <v>134</v>
      </c>
      <c r="I5" s="1" t="s">
        <v>158</v>
      </c>
      <c r="J5" s="1" t="s">
        <v>136</v>
      </c>
      <c r="K5" s="1" t="s">
        <v>158</v>
      </c>
      <c r="L5" s="1" t="s">
        <v>158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159</v>
      </c>
      <c r="S5" s="1" t="s">
        <v>142</v>
      </c>
      <c r="T5" s="1" t="s">
        <v>143</v>
      </c>
      <c r="U5" s="1" t="s">
        <v>144</v>
      </c>
      <c r="V5" s="1" t="s">
        <v>145</v>
      </c>
    </row>
    <row r="6" s="1" customFormat="1" spans="1:22">
      <c r="A6" s="3">
        <v>999225166012039</v>
      </c>
      <c r="B6" s="1" t="s">
        <v>160</v>
      </c>
      <c r="C6" s="1" t="s">
        <v>161</v>
      </c>
      <c r="D6" s="1" t="s">
        <v>162</v>
      </c>
      <c r="E6" s="1" t="s">
        <v>163</v>
      </c>
      <c r="F6" s="1" t="s">
        <v>132</v>
      </c>
      <c r="G6" s="1" t="s">
        <v>133</v>
      </c>
      <c r="H6" s="1" t="s">
        <v>134</v>
      </c>
      <c r="I6" s="1" t="s">
        <v>164</v>
      </c>
      <c r="J6" s="1" t="s">
        <v>136</v>
      </c>
      <c r="K6" s="1" t="s">
        <v>164</v>
      </c>
      <c r="L6" s="1" t="s">
        <v>164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165</v>
      </c>
      <c r="S6" s="1" t="s">
        <v>142</v>
      </c>
      <c r="T6" s="1" t="s">
        <v>143</v>
      </c>
      <c r="U6" s="1" t="s">
        <v>144</v>
      </c>
      <c r="V6" s="1" t="s">
        <v>145</v>
      </c>
    </row>
    <row r="7" s="1" customFormat="1" spans="1:22">
      <c r="A7" s="3">
        <v>999225158870898</v>
      </c>
      <c r="B7" s="1" t="s">
        <v>166</v>
      </c>
      <c r="C7" s="1" t="s">
        <v>167</v>
      </c>
      <c r="D7" s="1" t="s">
        <v>130</v>
      </c>
      <c r="E7" s="1" t="s">
        <v>168</v>
      </c>
      <c r="F7" s="1" t="s">
        <v>169</v>
      </c>
      <c r="G7" s="1" t="s">
        <v>133</v>
      </c>
      <c r="H7" s="1" t="s">
        <v>134</v>
      </c>
      <c r="I7" s="1" t="s">
        <v>170</v>
      </c>
      <c r="J7" s="1" t="s">
        <v>136</v>
      </c>
      <c r="K7" s="1" t="s">
        <v>170</v>
      </c>
      <c r="L7" s="1" t="s">
        <v>170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171</v>
      </c>
      <c r="S7" s="1" t="s">
        <v>142</v>
      </c>
      <c r="T7" s="1" t="s">
        <v>143</v>
      </c>
      <c r="U7" s="1" t="s">
        <v>144</v>
      </c>
      <c r="V7" s="1" t="s">
        <v>145</v>
      </c>
    </row>
    <row r="8" s="1" customFormat="1" spans="1:22">
      <c r="A8" s="3">
        <v>999225072258512</v>
      </c>
      <c r="B8" s="1" t="s">
        <v>172</v>
      </c>
      <c r="C8" s="1" t="s">
        <v>173</v>
      </c>
      <c r="D8" s="1" t="s">
        <v>162</v>
      </c>
      <c r="E8" s="1" t="s">
        <v>174</v>
      </c>
      <c r="F8" s="1" t="s">
        <v>132</v>
      </c>
      <c r="G8" s="1" t="s">
        <v>133</v>
      </c>
      <c r="H8" s="1" t="s">
        <v>134</v>
      </c>
      <c r="I8" s="1" t="s">
        <v>164</v>
      </c>
      <c r="J8" s="1" t="s">
        <v>136</v>
      </c>
      <c r="K8" s="1" t="s">
        <v>164</v>
      </c>
      <c r="L8" s="1" t="s">
        <v>164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175</v>
      </c>
      <c r="S8" s="1" t="s">
        <v>142</v>
      </c>
      <c r="T8" s="1" t="s">
        <v>143</v>
      </c>
      <c r="U8" s="1" t="s">
        <v>144</v>
      </c>
      <c r="V8" s="1" t="s">
        <v>145</v>
      </c>
    </row>
    <row r="9" s="1" customFormat="1" spans="1:22">
      <c r="A9" s="3">
        <v>999225071379336</v>
      </c>
      <c r="B9" s="1" t="s">
        <v>172</v>
      </c>
      <c r="C9" s="1" t="s">
        <v>176</v>
      </c>
      <c r="D9" s="1" t="s">
        <v>162</v>
      </c>
      <c r="E9" s="1" t="s">
        <v>177</v>
      </c>
      <c r="F9" s="1" t="s">
        <v>132</v>
      </c>
      <c r="G9" s="1" t="s">
        <v>133</v>
      </c>
      <c r="H9" s="1" t="s">
        <v>134</v>
      </c>
      <c r="I9" s="1" t="s">
        <v>164</v>
      </c>
      <c r="J9" s="1" t="s">
        <v>136</v>
      </c>
      <c r="K9" s="1" t="s">
        <v>164</v>
      </c>
      <c r="L9" s="1" t="s">
        <v>164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178</v>
      </c>
      <c r="S9" s="1" t="s">
        <v>142</v>
      </c>
      <c r="T9" s="1" t="s">
        <v>143</v>
      </c>
      <c r="U9" s="1" t="s">
        <v>144</v>
      </c>
      <c r="V9" s="1" t="s">
        <v>145</v>
      </c>
    </row>
    <row r="10" s="1" customFormat="1" spans="1:22">
      <c r="A10" s="3">
        <v>999224723170494</v>
      </c>
      <c r="B10" s="1" t="s">
        <v>179</v>
      </c>
      <c r="C10" s="1" t="s">
        <v>180</v>
      </c>
      <c r="D10" s="1" t="s">
        <v>130</v>
      </c>
      <c r="E10" s="1" t="s">
        <v>181</v>
      </c>
      <c r="F10" s="1" t="s">
        <v>132</v>
      </c>
      <c r="G10" s="1" t="s">
        <v>133</v>
      </c>
      <c r="H10" s="1" t="s">
        <v>134</v>
      </c>
      <c r="I10" s="1" t="s">
        <v>182</v>
      </c>
      <c r="J10" s="1" t="s">
        <v>136</v>
      </c>
      <c r="K10" s="1" t="s">
        <v>182</v>
      </c>
      <c r="L10" s="1" t="s">
        <v>182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183</v>
      </c>
      <c r="S10" s="1" t="s">
        <v>142</v>
      </c>
      <c r="T10" s="1" t="s">
        <v>143</v>
      </c>
      <c r="U10" s="1" t="s">
        <v>144</v>
      </c>
      <c r="V10" s="1" t="s">
        <v>145</v>
      </c>
    </row>
    <row r="11" s="1" customFormat="1" spans="1:22">
      <c r="A11" s="3">
        <v>999224290984206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188</v>
      </c>
      <c r="G11" s="1" t="s">
        <v>133</v>
      </c>
      <c r="H11" s="1" t="s">
        <v>134</v>
      </c>
      <c r="I11" s="1" t="s">
        <v>189</v>
      </c>
      <c r="J11" s="1" t="s">
        <v>136</v>
      </c>
      <c r="K11" s="1" t="s">
        <v>189</v>
      </c>
      <c r="L11" s="1" t="s">
        <v>189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190</v>
      </c>
      <c r="S11" s="1" t="s">
        <v>142</v>
      </c>
      <c r="T11" s="1" t="s">
        <v>143</v>
      </c>
      <c r="U11" s="1" t="s">
        <v>144</v>
      </c>
      <c r="V11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2023-08-01T01:28:26Z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