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</definedName>
  </definedNames>
  <calcPr calcId="144525"/>
</workbook>
</file>

<file path=xl/sharedStrings.xml><?xml version="1.0" encoding="utf-8"?>
<sst xmlns="http://schemas.openxmlformats.org/spreadsheetml/2006/main" count="123" uniqueCount="95">
  <si>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</si>
  <si>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</si>
  <si>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</si>
  <si>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</si>
  <si>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</si>
  <si>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</si>
  <si>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</si>
  <si>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</si>
  <si>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</si>
  <si>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</si>
  <si>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</si>
  <si>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</si>
  <si>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</si>
  <si>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</si>
  <si>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</si>
  <si>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</si>
  <si>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</si>
  <si>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</si>
  <si>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</si>
  <si>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</si>
  <si>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</si>
  <si>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</si>
  <si>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</si>
  <si>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</si>
  <si>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</si>
  <si>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999222720694669	</t>
  </si>
  <si>
    <t>Ctrip</t>
  </si>
  <si>
    <t>正常</t>
  </si>
  <si>
    <t>[曼谷]艺术酒店 (政府卫生认证)(Arte Hotel (SHA Plus+))(37201483)</t>
  </si>
  <si>
    <t>尊贵双床房&lt;2人入住&gt;&lt;不退款&gt;</t>
  </si>
  <si>
    <t>USD</t>
  </si>
  <si>
    <t>HA/SANGBEOM,KANG/EUNYEONG</t>
  </si>
  <si>
    <t>CA5326230805USD</t>
  </si>
  <si>
    <t>未提现</t>
  </si>
  <si>
    <t>携程开票</t>
  </si>
  <si>
    <t xml:space="preserve">3030221	</t>
  </si>
  <si>
    <t xml:space="preserve">HGUConf1456958057	</t>
  </si>
  <si>
    <t xml:space="preserve">999225020026968	</t>
  </si>
  <si>
    <t>[曼谷]曼谷林布兰套房酒店(Rembrandt Hotel and Suites Bangkok)(44800781)</t>
  </si>
  <si>
    <t>高级房&lt;1&gt;&lt;2人入住&gt;&lt;不退款&gt;</t>
  </si>
  <si>
    <t>Kim/Soyul</t>
  </si>
  <si>
    <t xml:space="preserve">3566219	</t>
  </si>
  <si>
    <t xml:space="preserve">127228506	</t>
  </si>
  <si>
    <t>,</t>
  </si>
  <si>
    <t>USD 249.22</t>
  </si>
  <si>
    <t>A230805093043911</t>
  </si>
  <si>
    <t>A230805093147911</t>
  </si>
  <si>
    <t>USD / HKD 当前参考汇率: 7.81184</t>
  </si>
  <si>
    <t>总计：249.22 USD/
1946.87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</si>
  <si>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</si>
  <si>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</si>
  <si>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</si>
  <si>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</si>
  <si>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</si>
  <si>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</si>
  <si>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</si>
  <si>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</si>
  <si>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</si>
  <si>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</si>
  <si>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</si>
  <si>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</si>
  <si>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</si>
  <si>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</si>
  <si>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</si>
  <si>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</si>
  <si>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</si>
  <si>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</si>
  <si>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</si>
  <si>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2023-06-29</t>
  </si>
  <si>
    <t>3566219</t>
  </si>
  <si>
    <t>曼谷瑞博朗得酒店</t>
  </si>
  <si>
    <t>Kim Soyul</t>
  </si>
  <si>
    <t>2023-07-30</t>
  </si>
  <si>
    <t>2023-08-02</t>
  </si>
  <si>
    <t>退房日周结</t>
  </si>
  <si>
    <t>821.98</t>
  </si>
  <si>
    <t>113.22</t>
  </si>
  <si>
    <t>0</t>
  </si>
  <si>
    <t>0.00</t>
  </si>
  <si>
    <t>携程盛景国际直连</t>
  </si>
  <si>
    <t>01.010677</t>
  </si>
  <si>
    <t>2023-06-29 12:35:22</t>
  </si>
  <si>
    <t>否</t>
  </si>
  <si>
    <t>汇智国际旅游发展有限公司</t>
  </si>
  <si>
    <t>直采</t>
  </si>
  <si>
    <t>泰国</t>
  </si>
  <si>
    <t>2023-02-14</t>
  </si>
  <si>
    <t>3030221</t>
  </si>
  <si>
    <t>曼谷阿特酒店</t>
  </si>
  <si>
    <t>HA SANGBEOM,KANG EUNYEONG</t>
  </si>
  <si>
    <t>2023-07-31</t>
  </si>
  <si>
    <t>930.38</t>
  </si>
  <si>
    <t>136.00</t>
  </si>
  <si>
    <t>2023-02-14 15:25:16</t>
  </si>
  <si>
    <t>直连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</si>
</sst>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84455</xdr:colOff>
      <xdr:row>5</xdr:row>
      <xdr:rowOff>60960</xdr:rowOff>
    </xdr:from>
    <xdr:to>
      <xdr:col>19</xdr:col>
      <xdr:colOff>84455</xdr:colOff>
      <xdr:row>32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64915" y="975360"/>
          <a:ext cx="9601200" cy="4876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10" defaultRowHeight="14.4" outlineLevelRow="2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45138</v>
      </c>
      <c r="G2" s="6">
        <v>45140</v>
      </c>
      <c r="H2" s="4">
        <v>1</v>
      </c>
      <c r="I2" s="4">
        <v>2</v>
      </c>
      <c r="J2" s="4">
        <v>2</v>
      </c>
      <c r="K2" s="4" t="s">
        <v>30</v>
      </c>
      <c r="L2" s="4">
        <v>136</v>
      </c>
      <c r="M2" s="4">
        <v>136</v>
      </c>
      <c r="N2" s="4" t="s">
        <v>31</v>
      </c>
      <c r="O2" s="4" t="s">
        <v>32</v>
      </c>
      <c r="P2" s="4" t="s">
        <v>33</v>
      </c>
      <c r="Q2" s="4">
        <v>0</v>
      </c>
      <c r="R2" s="7">
        <v>44971</v>
      </c>
      <c r="S2" s="6">
        <v>45143</v>
      </c>
      <c r="T2" s="4" t="s">
        <v>34</v>
      </c>
      <c r="U2" s="4">
        <v>136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45137</v>
      </c>
      <c r="G3" s="6">
        <v>45140</v>
      </c>
      <c r="H3" s="4">
        <v>1</v>
      </c>
      <c r="I3" s="4">
        <v>3</v>
      </c>
      <c r="J3" s="4">
        <v>3</v>
      </c>
      <c r="K3" s="4" t="s">
        <v>30</v>
      </c>
      <c r="L3" s="4">
        <v>113.22</v>
      </c>
      <c r="M3" s="4">
        <v>113.22</v>
      </c>
      <c r="N3" s="4" t="s">
        <v>40</v>
      </c>
      <c r="O3" s="4" t="s">
        <v>32</v>
      </c>
      <c r="P3" s="4" t="s">
        <v>33</v>
      </c>
      <c r="Q3" s="4">
        <v>0</v>
      </c>
      <c r="R3" s="7">
        <v>45106</v>
      </c>
      <c r="S3" s="6">
        <v>45143</v>
      </c>
      <c r="T3" s="4" t="s">
        <v>34</v>
      </c>
      <c r="U3" s="4">
        <v>113.22</v>
      </c>
      <c r="V3" s="4">
        <v>0</v>
      </c>
      <c r="W3" s="4">
        <v>0</v>
      </c>
      <c r="X3" s="4" t="s">
        <v>41</v>
      </c>
      <c r="Y3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8" sqref="A8:C11"/>
    </sheetView>
  </sheetViews>
  <sheetFormatPr defaultColWidth="10" defaultRowHeight="14.4"/>
  <cols>
    <col min="1" max="1" width="12.8888888888889" style="4"/>
    <col min="2" max="2" width="10.7777777777778" style="4"/>
    <col min="3" max="16362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spans="1:9">
      <c r="A2" s="5">
        <v>999222720694669</v>
      </c>
      <c r="B2" s="6">
        <v>45138</v>
      </c>
      <c r="C2" s="6">
        <v>45140</v>
      </c>
      <c r="D2" s="4">
        <v>136</v>
      </c>
      <c r="E2" s="4" t="str">
        <f>VLOOKUP(A2,HOP!A:L,12,0)</f>
        <v>136.00</v>
      </c>
      <c r="F2" s="4" t="str">
        <f>VLOOKUP(A2,HOP!A:C,3,0)</f>
        <v>3030221</v>
      </c>
      <c r="G2" s="4">
        <f>D2-E2</f>
        <v>0</v>
      </c>
      <c r="H2" s="4" t="str">
        <f>$H$1&amp;F2</f>
        <v>,3030221</v>
      </c>
      <c r="I2" s="4" t="str">
        <f>VLOOKUP(A2,HOP!A:U,21,0)</f>
        <v>直连</v>
      </c>
    </row>
    <row r="3" s="4" customFormat="1" spans="1:9">
      <c r="A3" s="5">
        <v>999225020026968</v>
      </c>
      <c r="B3" s="6">
        <v>45137</v>
      </c>
      <c r="C3" s="6">
        <v>45140</v>
      </c>
      <c r="D3" s="4">
        <v>113.22</v>
      </c>
      <c r="E3" s="4" t="str">
        <f>VLOOKUP(A3,HOP!A:L,12,0)</f>
        <v>113.22</v>
      </c>
      <c r="F3" s="4" t="str">
        <f>VLOOKUP(A3,HOP!A:C,3,0)</f>
        <v>3566219</v>
      </c>
      <c r="G3" s="4">
        <f>D3-E3</f>
        <v>0</v>
      </c>
      <c r="H3" s="4" t="str">
        <f>$H$1&amp;F3</f>
        <v>,3566219</v>
      </c>
      <c r="I3" s="4" t="str">
        <f>VLOOKUP(A3,HOP!A:U,21,0)</f>
        <v>直采</v>
      </c>
    </row>
    <row r="5" spans="4:4">
      <c r="D5" s="4">
        <f>SUM(D2:D4)</f>
        <v>249.22</v>
      </c>
    </row>
    <row r="6" spans="4:4">
      <c r="D6" s="4" t="s">
        <v>44</v>
      </c>
    </row>
    <row r="8" spans="1:3">
      <c r="A8" s="4" t="s">
        <v>45</v>
      </c>
      <c r="B8" s="4">
        <v>136</v>
      </c>
      <c r="C8" s="4">
        <v>1062.41</v>
      </c>
    </row>
    <row r="9" spans="1:3">
      <c r="A9" s="4" t="s">
        <v>46</v>
      </c>
      <c r="B9" s="4">
        <v>113.22</v>
      </c>
      <c r="C9" s="4">
        <v>884.46</v>
      </c>
    </row>
    <row r="10" spans="1:3">
      <c r="A10" s="4" t="s">
        <v>47</v>
      </c>
      <c r="B10" s="4">
        <f>SUM(B8:B9)</f>
        <v>249.22</v>
      </c>
      <c r="C10" s="4">
        <f>SUM(C8:C9)</f>
        <v>1946.87</v>
      </c>
    </row>
    <row r="11" spans="1:1">
      <c r="A11" s="4" t="s">
        <v>48</v>
      </c>
    </row>
  </sheetData>
  <autoFilter ref="A1:X3">
    <extLst/>
  </autoFilter>
  <conditionalFormatting sqref="A1:A8 A10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E9" sqref="E9"/>
    </sheetView>
  </sheetViews>
  <sheetFormatPr defaultColWidth="8.88888888888889" defaultRowHeight="13.2" outlineLevelRow="3"/>
  <cols>
    <col min="1" max="1" width="12.8888888888889" style="1"/>
    <col min="2" max="16383" width="8.88888888888889" style="1"/>
  </cols>
  <sheetData>
    <row r="1" s="1" customFormat="1" spans="1:22">
      <c r="A1" s="2" t="s">
        <v>49</v>
      </c>
      <c r="B1" s="2" t="s">
        <v>50</v>
      </c>
      <c r="C1" s="2" t="s">
        <v>51</v>
      </c>
      <c r="D1" s="2" t="s">
        <v>52</v>
      </c>
      <c r="E1" s="2" t="s">
        <v>13</v>
      </c>
      <c r="F1" s="2" t="s">
        <v>5</v>
      </c>
      <c r="G1" s="2" t="s">
        <v>6</v>
      </c>
      <c r="H1" s="2" t="s">
        <v>53</v>
      </c>
      <c r="I1" s="2" t="s">
        <v>54</v>
      </c>
      <c r="J1" s="2" t="s">
        <v>55</v>
      </c>
      <c r="K1" s="2" t="s">
        <v>56</v>
      </c>
      <c r="L1" s="2" t="s">
        <v>57</v>
      </c>
      <c r="M1" s="2" t="s">
        <v>58</v>
      </c>
      <c r="N1" s="2" t="s">
        <v>59</v>
      </c>
      <c r="O1" s="2" t="s">
        <v>60</v>
      </c>
      <c r="P1" s="2" t="s">
        <v>61</v>
      </c>
      <c r="Q1" s="2" t="s">
        <v>62</v>
      </c>
      <c r="R1" s="2" t="s">
        <v>63</v>
      </c>
      <c r="S1" s="2" t="s">
        <v>64</v>
      </c>
      <c r="T1" s="2" t="s">
        <v>65</v>
      </c>
      <c r="U1" s="2" t="s">
        <v>66</v>
      </c>
      <c r="V1" s="2" t="s">
        <v>67</v>
      </c>
    </row>
    <row r="2" s="1" customFormat="1" spans="1:22">
      <c r="A2" s="3">
        <v>999225020026968</v>
      </c>
      <c r="B2" s="1" t="s">
        <v>68</v>
      </c>
      <c r="C2" s="1" t="s">
        <v>69</v>
      </c>
      <c r="D2" s="1" t="s">
        <v>70</v>
      </c>
      <c r="E2" s="1" t="s">
        <v>71</v>
      </c>
      <c r="F2" s="1" t="s">
        <v>72</v>
      </c>
      <c r="G2" s="1" t="s">
        <v>73</v>
      </c>
      <c r="H2" s="1" t="s">
        <v>74</v>
      </c>
      <c r="I2" s="1" t="s">
        <v>75</v>
      </c>
      <c r="J2" s="1" t="s">
        <v>30</v>
      </c>
      <c r="K2" s="1" t="s">
        <v>76</v>
      </c>
      <c r="L2" s="1" t="s">
        <v>76</v>
      </c>
      <c r="M2" s="1" t="s">
        <v>77</v>
      </c>
      <c r="N2" s="1" t="s">
        <v>77</v>
      </c>
      <c r="O2" s="1" t="s">
        <v>78</v>
      </c>
      <c r="P2" s="1" t="s">
        <v>79</v>
      </c>
      <c r="Q2" s="1" t="s">
        <v>80</v>
      </c>
      <c r="R2" s="1" t="s">
        <v>81</v>
      </c>
      <c r="S2" s="1" t="s">
        <v>82</v>
      </c>
      <c r="T2" s="1" t="s">
        <v>83</v>
      </c>
      <c r="U2" s="1" t="s">
        <v>84</v>
      </c>
      <c r="V2" s="1" t="s">
        <v>85</v>
      </c>
    </row>
    <row r="3" s="1" customFormat="1" spans="1:22">
      <c r="A3" s="3">
        <v>999222720694669</v>
      </c>
      <c r="B3" s="1" t="s">
        <v>86</v>
      </c>
      <c r="C3" s="1" t="s">
        <v>87</v>
      </c>
      <c r="D3" s="1" t="s">
        <v>88</v>
      </c>
      <c r="E3" s="1" t="s">
        <v>89</v>
      </c>
      <c r="F3" s="1" t="s">
        <v>90</v>
      </c>
      <c r="G3" s="1" t="s">
        <v>73</v>
      </c>
      <c r="H3" s="1" t="s">
        <v>74</v>
      </c>
      <c r="I3" s="1" t="s">
        <v>91</v>
      </c>
      <c r="J3" s="1" t="s">
        <v>30</v>
      </c>
      <c r="K3" s="1" t="s">
        <v>92</v>
      </c>
      <c r="L3" s="1" t="s">
        <v>92</v>
      </c>
      <c r="M3" s="1" t="s">
        <v>77</v>
      </c>
      <c r="N3" s="1" t="s">
        <v>77</v>
      </c>
      <c r="O3" s="1" t="s">
        <v>78</v>
      </c>
      <c r="P3" s="1" t="s">
        <v>79</v>
      </c>
      <c r="Q3" s="1" t="s">
        <v>80</v>
      </c>
      <c r="R3" s="1" t="s">
        <v>93</v>
      </c>
      <c r="S3" s="1" t="s">
        <v>82</v>
      </c>
      <c r="T3" s="1" t="s">
        <v>83</v>
      </c>
      <c r="U3" s="1" t="s">
        <v>94</v>
      </c>
      <c r="V3" s="1" t="s">
        <v>85</v>
      </c>
    </row>
    <row r="4" ht="14.4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2023-08-05T01:32:05Z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