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对账!$A$1:$Y$8</definedName>
  </definedNames>
  <calcPr calcId="144525"/>
</workbook>
</file>

<file path=xl/sharedStrings.xml><?xml version="1.0" encoding="utf-8"?>
<sst xmlns="http://schemas.openxmlformats.org/spreadsheetml/2006/main" count="288" uniqueCount="161">
  <si>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</si>
  <si>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</si>
  <si>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</si>
  <si>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</si>
  <si>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</si>
  <si>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</si>
  <si>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</si>
  <si>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</si>
  <si>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</si>
  <si>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</si>
  <si>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</si>
  <si>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</si>
  <si>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</si>
  <si>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</si>
  <si>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</si>
  <si>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</si>
  <si>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</si>
  <si>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</si>
  <si>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</si>
  <si>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</si>
  <si>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</si>
  <si>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</si>
  <si>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</si>
  <si>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</si>
  <si>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</si>
  <si>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999223999695061	</t>
  </si>
  <si>
    <t>Ctrip</t>
  </si>
  <si>
    <t>正常</t>
  </si>
  <si>
    <t>[湄林]拉雅古迹酒店(Raya Heritage)(44694548)</t>
  </si>
  <si>
    <t>克拉姆泳池套房&lt;2人入住&gt;&lt;不退款&gt;</t>
  </si>
  <si>
    <t>USD</t>
  </si>
  <si>
    <t>XIE/WEN,TBA/TBA</t>
  </si>
  <si>
    <t>CA5326230802USD</t>
  </si>
  <si>
    <t>未提现</t>
  </si>
  <si>
    <t>携程开票</t>
  </si>
  <si>
    <t xml:space="preserve">3325260	</t>
  </si>
  <si>
    <t xml:space="preserve">21210	</t>
  </si>
  <si>
    <t xml:space="preserve">999224770803343	</t>
  </si>
  <si>
    <t>[首尔]三井酒店(Hotel Samjung)(37236514)</t>
  </si>
  <si>
    <t>标准双床房&lt;2人入住&gt;&lt;不退款&gt;</t>
  </si>
  <si>
    <t>NOGUCHI/ARISA,KUBOTA/RINA</t>
  </si>
  <si>
    <t xml:space="preserve">3503880	</t>
  </si>
  <si>
    <t xml:space="preserve">23048089	</t>
  </si>
  <si>
    <t xml:space="preserve">999224792280909	</t>
  </si>
  <si>
    <t>[曼谷]曼谷水门伯克利酒店(The Berkeley Hotel Pratunam Bangkok)(44688248)</t>
  </si>
  <si>
    <t>主塔奢华房&lt;2人入住&gt;&lt;不退款&gt;&lt;早餐&gt;</t>
  </si>
  <si>
    <t>LWEE/CHOON KUAN</t>
  </si>
  <si>
    <t xml:space="preserve">3508985	</t>
  </si>
  <si>
    <t xml:space="preserve">10011024846/50/51/53/54	</t>
  </si>
  <si>
    <t xml:space="preserve">999224811077711	</t>
  </si>
  <si>
    <t>标准双人房&lt;2人入住&gt;&lt;不退款&gt;</t>
  </si>
  <si>
    <t>MIYAZAKI/AYAKO</t>
  </si>
  <si>
    <t xml:space="preserve">3512977	</t>
  </si>
  <si>
    <t xml:space="preserve">23048564	</t>
  </si>
  <si>
    <t xml:space="preserve">999225021182800	</t>
  </si>
  <si>
    <t>[哥打京那巴鲁]和谐酒店-1婆罗洲哥打京那巴鲁(Tune Hotel - 1Borneo Kota Kinabalu)(39055416)</t>
  </si>
  <si>
    <t>双人房&lt;2人入住&gt;&lt;不退款&gt;</t>
  </si>
  <si>
    <t>RIZWAN/MOHD</t>
  </si>
  <si>
    <t xml:space="preserve">3566597	</t>
  </si>
  <si>
    <t xml:space="preserve">136653	</t>
  </si>
  <si>
    <t xml:space="preserve">999225062059908	</t>
  </si>
  <si>
    <t>[曼谷]曼谷林布兰套房酒店(Rembrandt Hotel and Suites Bangkok)(44800781)</t>
  </si>
  <si>
    <t>高级房&lt;1&gt;&lt;2人入住&gt;&lt;不退款&gt;</t>
  </si>
  <si>
    <t>KIM/SEHOON</t>
  </si>
  <si>
    <t xml:space="preserve">3578050	</t>
  </si>
  <si>
    <t xml:space="preserve">127433506	</t>
  </si>
  <si>
    <t xml:space="preserve">999225611508853	</t>
  </si>
  <si>
    <t>[七岩]查安欧亚兰宫酒店(Eurasia Cha-Am Lagoon)(37229986)</t>
  </si>
  <si>
    <t>Techaakarasethi/Napatsaporn,Techaakarasethi/Napatsaporn</t>
  </si>
  <si>
    <t xml:space="preserve">3690192	</t>
  </si>
  <si>
    <t xml:space="preserve">134959563	</t>
  </si>
  <si>
    <t>，</t>
  </si>
  <si>
    <t>USD 2161.77</t>
  </si>
  <si>
    <t>A230802103617911</t>
  </si>
  <si>
    <t>A230802103721911</t>
  </si>
  <si>
    <t>USD / HKD 当前参考汇率: 7.79671</t>
  </si>
  <si>
    <t>总计：2161.77 USD/
16854.69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</si>
  <si>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</si>
  <si>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</si>
  <si>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</si>
  <si>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</si>
  <si>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</si>
  <si>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</si>
  <si>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</si>
  <si>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</si>
  <si>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</si>
  <si>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</si>
  <si>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</si>
  <si>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</si>
  <si>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</si>
  <si>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</si>
  <si>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</si>
  <si>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</si>
  <si>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</si>
  <si>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</si>
  <si>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</si>
  <si>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2023-07-26</t>
  </si>
  <si>
    <t>3690192</t>
  </si>
  <si>
    <t>七岩欧亚泻湖酒店</t>
  </si>
  <si>
    <t>Techaakarasethi Napatsaporn,Techaakarasethi Napatsaporn</t>
  </si>
  <si>
    <t>2023-07-28</t>
  </si>
  <si>
    <t>2023-07-30</t>
  </si>
  <si>
    <t>退房日周结</t>
  </si>
  <si>
    <t>747.68</t>
  </si>
  <si>
    <t>104.52</t>
  </si>
  <si>
    <t>0</t>
  </si>
  <si>
    <t>0.00</t>
  </si>
  <si>
    <t>携程盛景国际直连</t>
  </si>
  <si>
    <t>01.010677</t>
  </si>
  <si>
    <t>2023-07-26 23:28:34</t>
  </si>
  <si>
    <t>否</t>
  </si>
  <si>
    <t>汇智国际旅游发展有限公司</t>
  </si>
  <si>
    <t>直连</t>
  </si>
  <si>
    <t>泰国</t>
  </si>
  <si>
    <t>2023-07-01</t>
  </si>
  <si>
    <t>3578050</t>
  </si>
  <si>
    <t>曼谷瑞博朗得酒店</t>
  </si>
  <si>
    <t>KIM SEHOON</t>
  </si>
  <si>
    <t>2023-07-24</t>
  </si>
  <si>
    <t>1656.22</t>
  </si>
  <si>
    <t>227.64</t>
  </si>
  <si>
    <t>2023-07-05 10:27:11</t>
  </si>
  <si>
    <t>直采</t>
  </si>
  <si>
    <t>2023-06-29</t>
  </si>
  <si>
    <t>3566597</t>
  </si>
  <si>
    <t>和谐酒店-1婆罗洲哥打京那巴鲁</t>
  </si>
  <si>
    <t>RIZWAN MOHD</t>
  </si>
  <si>
    <t>2023-07-29</t>
  </si>
  <si>
    <t>135.98</t>
  </si>
  <si>
    <t>18.73</t>
  </si>
  <si>
    <t>2023-06-29 11:34:27</t>
  </si>
  <si>
    <t>马来西亚</t>
  </si>
  <si>
    <t>2023-06-16</t>
  </si>
  <si>
    <t>3512977</t>
  </si>
  <si>
    <t>首尔三井酒店</t>
  </si>
  <si>
    <t>MIYAZAKI AYAKO</t>
  </si>
  <si>
    <t>1354.03</t>
  </si>
  <si>
    <t>189.30</t>
  </si>
  <si>
    <t>2023-06-17 09:33:09</t>
  </si>
  <si>
    <t>韩国</t>
  </si>
  <si>
    <t>2023-06-15</t>
  </si>
  <si>
    <t>3508985</t>
  </si>
  <si>
    <t>曼谷水门伯克利酒店</t>
  </si>
  <si>
    <t>LWEE CHOON KUAN</t>
  </si>
  <si>
    <t>2023-07-27</t>
  </si>
  <si>
    <t>8024.98</t>
  </si>
  <si>
    <t>1119.90</t>
  </si>
  <si>
    <t>2023-06-16 10:17:34</t>
  </si>
  <si>
    <t>2023-06-14</t>
  </si>
  <si>
    <t>3503880</t>
  </si>
  <si>
    <t>NOGUCHI ARISA,KUBOTA RINA</t>
  </si>
  <si>
    <t>1353.93</t>
  </si>
  <si>
    <t>188.68</t>
  </si>
  <si>
    <t>2023-06-14 21:14:40</t>
  </si>
  <si>
    <t>2023-05-04</t>
  </si>
  <si>
    <t>3325260</t>
  </si>
  <si>
    <t>拉雅古迹酒店 (SHA Extra Plus)</t>
  </si>
  <si>
    <t>XIE WEN,TBA TBA</t>
  </si>
  <si>
    <t>2170.75</t>
  </si>
  <si>
    <t>313.00</t>
  </si>
  <si>
    <t>2023-05-04 19:11:24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</si>
</sst>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114935</xdr:colOff>
      <xdr:row>9</xdr:row>
      <xdr:rowOff>152400</xdr:rowOff>
    </xdr:from>
    <xdr:to>
      <xdr:col>18</xdr:col>
      <xdr:colOff>556895</xdr:colOff>
      <xdr:row>35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8735" y="1798320"/>
          <a:ext cx="9357360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45136</v>
      </c>
      <c r="G2" s="6">
        <v>45137</v>
      </c>
      <c r="H2" s="4">
        <v>1</v>
      </c>
      <c r="I2" s="4">
        <v>1</v>
      </c>
      <c r="J2" s="4">
        <v>1</v>
      </c>
      <c r="K2" s="4" t="s">
        <v>30</v>
      </c>
      <c r="L2" s="4">
        <v>313</v>
      </c>
      <c r="M2" s="4">
        <v>313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45050</v>
      </c>
      <c r="S2" s="6">
        <v>45140</v>
      </c>
      <c r="T2" s="4" t="s">
        <v>34</v>
      </c>
      <c r="U2" s="4">
        <v>313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45135</v>
      </c>
      <c r="G3" s="6">
        <v>45137</v>
      </c>
      <c r="H3" s="4">
        <v>1</v>
      </c>
      <c r="I3" s="4">
        <v>2</v>
      </c>
      <c r="J3" s="4">
        <v>2</v>
      </c>
      <c r="K3" s="4" t="s">
        <v>30</v>
      </c>
      <c r="L3" s="4">
        <v>188.68</v>
      </c>
      <c r="M3" s="4">
        <v>188.68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45091</v>
      </c>
      <c r="S3" s="6">
        <v>45140</v>
      </c>
      <c r="T3" s="4" t="s">
        <v>34</v>
      </c>
      <c r="U3" s="4">
        <v>188.68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45134</v>
      </c>
      <c r="G4" s="6">
        <v>45137</v>
      </c>
      <c r="H4" s="4">
        <v>5</v>
      </c>
      <c r="I4" s="4">
        <v>3</v>
      </c>
      <c r="J4" s="4">
        <v>15</v>
      </c>
      <c r="K4" s="4" t="s">
        <v>30</v>
      </c>
      <c r="L4" s="4">
        <v>1119.9</v>
      </c>
      <c r="M4" s="4">
        <v>1119.9</v>
      </c>
      <c r="N4" s="4" t="s">
        <v>46</v>
      </c>
      <c r="O4" s="4" t="s">
        <v>32</v>
      </c>
      <c r="P4" s="4" t="s">
        <v>33</v>
      </c>
      <c r="Q4" s="4">
        <v>0</v>
      </c>
      <c r="R4" s="7">
        <v>45092</v>
      </c>
      <c r="S4" s="6">
        <v>45140</v>
      </c>
      <c r="T4" s="4" t="s">
        <v>34</v>
      </c>
      <c r="U4" s="4">
        <v>1119.9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45135</v>
      </c>
      <c r="G5" s="6">
        <v>45137</v>
      </c>
      <c r="H5" s="4">
        <v>1</v>
      </c>
      <c r="I5" s="4">
        <v>2</v>
      </c>
      <c r="J5" s="4">
        <v>2</v>
      </c>
      <c r="K5" s="4" t="s">
        <v>30</v>
      </c>
      <c r="L5" s="4">
        <v>189.3</v>
      </c>
      <c r="M5" s="4">
        <v>189.3</v>
      </c>
      <c r="N5" s="4" t="s">
        <v>51</v>
      </c>
      <c r="O5" s="4" t="s">
        <v>32</v>
      </c>
      <c r="P5" s="4" t="s">
        <v>33</v>
      </c>
      <c r="Q5" s="4">
        <v>0</v>
      </c>
      <c r="R5" s="7">
        <v>45093.0000115741</v>
      </c>
      <c r="S5" s="6">
        <v>45140</v>
      </c>
      <c r="T5" s="4" t="s">
        <v>34</v>
      </c>
      <c r="U5" s="4">
        <v>189.3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45136</v>
      </c>
      <c r="G6" s="6">
        <v>45137</v>
      </c>
      <c r="H6" s="4">
        <v>1</v>
      </c>
      <c r="I6" s="4">
        <v>1</v>
      </c>
      <c r="J6" s="4">
        <v>1</v>
      </c>
      <c r="K6" s="4" t="s">
        <v>30</v>
      </c>
      <c r="L6" s="4">
        <v>18.73</v>
      </c>
      <c r="M6" s="4">
        <v>18.73</v>
      </c>
      <c r="N6" s="4" t="s">
        <v>57</v>
      </c>
      <c r="O6" s="4" t="s">
        <v>32</v>
      </c>
      <c r="P6" s="4" t="s">
        <v>33</v>
      </c>
      <c r="Q6" s="4">
        <v>0</v>
      </c>
      <c r="R6" s="7">
        <v>45106</v>
      </c>
      <c r="S6" s="6">
        <v>45140</v>
      </c>
      <c r="T6" s="4" t="s">
        <v>34</v>
      </c>
      <c r="U6" s="4">
        <v>18.73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45131</v>
      </c>
      <c r="G7" s="6">
        <v>45137</v>
      </c>
      <c r="H7" s="4">
        <v>1</v>
      </c>
      <c r="I7" s="4">
        <v>6</v>
      </c>
      <c r="J7" s="4">
        <v>6</v>
      </c>
      <c r="K7" s="4" t="s">
        <v>30</v>
      </c>
      <c r="L7" s="4">
        <v>227.64</v>
      </c>
      <c r="M7" s="4">
        <v>227.64</v>
      </c>
      <c r="N7" s="4" t="s">
        <v>63</v>
      </c>
      <c r="O7" s="4" t="s">
        <v>32</v>
      </c>
      <c r="P7" s="4" t="s">
        <v>33</v>
      </c>
      <c r="Q7" s="4">
        <v>0</v>
      </c>
      <c r="R7" s="7">
        <v>45108</v>
      </c>
      <c r="S7" s="6">
        <v>45140</v>
      </c>
      <c r="T7" s="4" t="s">
        <v>34</v>
      </c>
      <c r="U7" s="4">
        <v>227.64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39</v>
      </c>
      <c r="F8" s="6">
        <v>45135</v>
      </c>
      <c r="G8" s="6">
        <v>45137</v>
      </c>
      <c r="H8" s="4">
        <v>1</v>
      </c>
      <c r="I8" s="4">
        <v>2</v>
      </c>
      <c r="J8" s="4">
        <v>2</v>
      </c>
      <c r="K8" s="4" t="s">
        <v>30</v>
      </c>
      <c r="L8" s="4">
        <v>104.52</v>
      </c>
      <c r="M8" s="4">
        <v>104.52</v>
      </c>
      <c r="N8" s="4" t="s">
        <v>68</v>
      </c>
      <c r="O8" s="4" t="s">
        <v>32</v>
      </c>
      <c r="P8" s="4" t="s">
        <v>33</v>
      </c>
      <c r="Q8" s="4">
        <v>0</v>
      </c>
      <c r="R8" s="7">
        <v>45133</v>
      </c>
      <c r="S8" s="6">
        <v>45140</v>
      </c>
      <c r="T8" s="4" t="s">
        <v>34</v>
      </c>
      <c r="U8" s="4">
        <v>104.52</v>
      </c>
      <c r="V8" s="4">
        <v>0</v>
      </c>
      <c r="W8" s="4">
        <v>0</v>
      </c>
      <c r="X8" s="4" t="s">
        <v>69</v>
      </c>
      <c r="Y8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C16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999223999695061</v>
      </c>
      <c r="B2" s="6">
        <v>45136</v>
      </c>
      <c r="C2" s="6">
        <v>45137</v>
      </c>
      <c r="D2" s="4">
        <v>313</v>
      </c>
      <c r="E2" s="4" t="str">
        <f>VLOOKUP(A2,HOP!A:L,12,0)</f>
        <v>313.00</v>
      </c>
      <c r="F2" s="4" t="str">
        <f>VLOOKUP(A2,HOP!A:C,3,0)</f>
        <v>3325260</v>
      </c>
      <c r="G2" s="4">
        <f>D2-E2</f>
        <v>0</v>
      </c>
      <c r="H2" s="4" t="str">
        <f>$H$1&amp;F2</f>
        <v>，3325260</v>
      </c>
      <c r="I2" s="4" t="str">
        <f>VLOOKUP(A2,HOP!A:U,21,0)</f>
        <v>直采</v>
      </c>
    </row>
    <row r="3" s="4" customFormat="1" spans="1:9">
      <c r="A3" s="5">
        <v>999224770803343</v>
      </c>
      <c r="B3" s="6">
        <v>45135</v>
      </c>
      <c r="C3" s="6">
        <v>45137</v>
      </c>
      <c r="D3" s="4">
        <v>188.68</v>
      </c>
      <c r="E3" s="4" t="str">
        <f>VLOOKUP(A3,HOP!A:L,12,0)</f>
        <v>188.68</v>
      </c>
      <c r="F3" s="4" t="str">
        <f>VLOOKUP(A3,HOP!A:C,3,0)</f>
        <v>3503880</v>
      </c>
      <c r="G3" s="4">
        <f t="shared" ref="G3:G8" si="0">D3-E3</f>
        <v>0</v>
      </c>
      <c r="H3" s="4" t="str">
        <f t="shared" ref="H3:H8" si="1">$H$1&amp;F3</f>
        <v>，3503880</v>
      </c>
      <c r="I3" s="4" t="str">
        <f>VLOOKUP(A3,HOP!A:U,21,0)</f>
        <v>直采</v>
      </c>
    </row>
    <row r="4" s="4" customFormat="1" spans="1:9">
      <c r="A4" s="5">
        <v>999224792280909</v>
      </c>
      <c r="B4" s="6">
        <v>45134</v>
      </c>
      <c r="C4" s="6">
        <v>45137</v>
      </c>
      <c r="D4" s="4">
        <v>1119.9</v>
      </c>
      <c r="E4" s="4" t="str">
        <f>VLOOKUP(A4,HOP!A:L,12,0)</f>
        <v>1119.90</v>
      </c>
      <c r="F4" s="4" t="str">
        <f>VLOOKUP(A4,HOP!A:C,3,0)</f>
        <v>3508985</v>
      </c>
      <c r="G4" s="4">
        <f t="shared" si="0"/>
        <v>0</v>
      </c>
      <c r="H4" s="4" t="str">
        <f t="shared" si="1"/>
        <v>，3508985</v>
      </c>
      <c r="I4" s="4" t="str">
        <f>VLOOKUP(A4,HOP!A:U,21,0)</f>
        <v>直采</v>
      </c>
    </row>
    <row r="5" s="4" customFormat="1" spans="1:9">
      <c r="A5" s="5">
        <v>999224811077711</v>
      </c>
      <c r="B5" s="6">
        <v>45135</v>
      </c>
      <c r="C5" s="6">
        <v>45137</v>
      </c>
      <c r="D5" s="4">
        <v>189.3</v>
      </c>
      <c r="E5" s="4" t="str">
        <f>VLOOKUP(A5,HOP!A:L,12,0)</f>
        <v>189.30</v>
      </c>
      <c r="F5" s="4" t="str">
        <f>VLOOKUP(A5,HOP!A:C,3,0)</f>
        <v>3512977</v>
      </c>
      <c r="G5" s="4">
        <f t="shared" si="0"/>
        <v>0</v>
      </c>
      <c r="H5" s="4" t="str">
        <f t="shared" si="1"/>
        <v>，3512977</v>
      </c>
      <c r="I5" s="4" t="str">
        <f>VLOOKUP(A5,HOP!A:U,21,0)</f>
        <v>直采</v>
      </c>
    </row>
    <row r="6" s="4" customFormat="1" spans="1:9">
      <c r="A6" s="5">
        <v>999225021182800</v>
      </c>
      <c r="B6" s="6">
        <v>45136</v>
      </c>
      <c r="C6" s="6">
        <v>45137</v>
      </c>
      <c r="D6" s="4">
        <v>18.73</v>
      </c>
      <c r="E6" s="4" t="str">
        <f>VLOOKUP(A6,HOP!A:L,12,0)</f>
        <v>18.73</v>
      </c>
      <c r="F6" s="4" t="str">
        <f>VLOOKUP(A6,HOP!A:C,3,0)</f>
        <v>3566597</v>
      </c>
      <c r="G6" s="4">
        <f t="shared" si="0"/>
        <v>0</v>
      </c>
      <c r="H6" s="4" t="str">
        <f t="shared" si="1"/>
        <v>，3566597</v>
      </c>
      <c r="I6" s="4" t="str">
        <f>VLOOKUP(A6,HOP!A:U,21,0)</f>
        <v>直采</v>
      </c>
    </row>
    <row r="7" s="4" customFormat="1" spans="1:9">
      <c r="A7" s="5">
        <v>999225062059908</v>
      </c>
      <c r="B7" s="6">
        <v>45131</v>
      </c>
      <c r="C7" s="6">
        <v>45137</v>
      </c>
      <c r="D7" s="4">
        <v>227.64</v>
      </c>
      <c r="E7" s="4" t="str">
        <f>VLOOKUP(A7,HOP!A:L,12,0)</f>
        <v>227.64</v>
      </c>
      <c r="F7" s="4" t="str">
        <f>VLOOKUP(A7,HOP!A:C,3,0)</f>
        <v>3578050</v>
      </c>
      <c r="G7" s="4">
        <f t="shared" si="0"/>
        <v>0</v>
      </c>
      <c r="H7" s="4" t="str">
        <f t="shared" si="1"/>
        <v>，3578050</v>
      </c>
      <c r="I7" s="4" t="str">
        <f>VLOOKUP(A7,HOP!A:U,21,0)</f>
        <v>直采</v>
      </c>
    </row>
    <row r="8" s="4" customFormat="1" spans="1:9">
      <c r="A8" s="5">
        <v>999225611508853</v>
      </c>
      <c r="B8" s="6">
        <v>45135</v>
      </c>
      <c r="C8" s="6">
        <v>45137</v>
      </c>
      <c r="D8" s="4">
        <v>104.52</v>
      </c>
      <c r="E8" s="4" t="str">
        <f>VLOOKUP(A8,HOP!A:L,12,0)</f>
        <v>104.52</v>
      </c>
      <c r="F8" s="4" t="str">
        <f>VLOOKUP(A8,HOP!A:C,3,0)</f>
        <v>3690192</v>
      </c>
      <c r="G8" s="4">
        <f t="shared" si="0"/>
        <v>0</v>
      </c>
      <c r="H8" s="4" t="str">
        <f t="shared" si="1"/>
        <v>，3690192</v>
      </c>
      <c r="I8" s="4" t="str">
        <f>VLOOKUP(A8,HOP!A:U,21,0)</f>
        <v>直连</v>
      </c>
    </row>
    <row r="10" spans="4:4">
      <c r="D10" s="4">
        <f>SUM(D2:D9)</f>
        <v>2161.77</v>
      </c>
    </row>
    <row r="11" spans="4:4">
      <c r="D11" s="4" t="s">
        <v>72</v>
      </c>
    </row>
    <row r="13" spans="1:3">
      <c r="A13" s="4" t="s">
        <v>73</v>
      </c>
      <c r="B13" s="4">
        <v>2057.25</v>
      </c>
      <c r="C13" s="4">
        <v>16039.78</v>
      </c>
    </row>
    <row r="14" spans="1:3">
      <c r="A14" s="4" t="s">
        <v>74</v>
      </c>
      <c r="B14" s="4">
        <v>104.52</v>
      </c>
      <c r="C14" s="4">
        <v>814.91</v>
      </c>
    </row>
    <row r="15" spans="1:3">
      <c r="A15" s="4" t="s">
        <v>75</v>
      </c>
      <c r="B15" s="4">
        <f>SUM(B13:B14)</f>
        <v>2161.77</v>
      </c>
      <c r="C15" s="4">
        <f>SUM(C13:C14)</f>
        <v>16854.69</v>
      </c>
    </row>
    <row r="16" spans="1:1">
      <c r="A16" s="4" t="s">
        <v>76</v>
      </c>
    </row>
  </sheetData>
  <autoFilter ref="A1:Y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.88888888888889" defaultRowHeight="13.2" outlineLevelRow="7"/>
  <cols>
    <col min="1" max="1" width="12.8888888888889" style="1"/>
    <col min="2" max="16383" width="8.88888888888889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999225611508853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999225062059908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  <c r="G3" s="1" t="s">
        <v>101</v>
      </c>
      <c r="H3" s="1" t="s">
        <v>102</v>
      </c>
      <c r="I3" s="1" t="s">
        <v>119</v>
      </c>
      <c r="J3" s="1" t="s">
        <v>30</v>
      </c>
      <c r="K3" s="1" t="s">
        <v>120</v>
      </c>
      <c r="L3" s="1" t="s">
        <v>120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121</v>
      </c>
      <c r="S3" s="1" t="s">
        <v>110</v>
      </c>
      <c r="T3" s="1" t="s">
        <v>111</v>
      </c>
      <c r="U3" s="1" t="s">
        <v>122</v>
      </c>
      <c r="V3" s="1" t="s">
        <v>113</v>
      </c>
    </row>
    <row r="4" s="1" customFormat="1" spans="1:22">
      <c r="A4" s="3">
        <v>999225021182800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127</v>
      </c>
      <c r="G4" s="1" t="s">
        <v>101</v>
      </c>
      <c r="H4" s="1" t="s">
        <v>102</v>
      </c>
      <c r="I4" s="1" t="s">
        <v>128</v>
      </c>
      <c r="J4" s="1" t="s">
        <v>30</v>
      </c>
      <c r="K4" s="1" t="s">
        <v>129</v>
      </c>
      <c r="L4" s="1" t="s">
        <v>129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130</v>
      </c>
      <c r="S4" s="1" t="s">
        <v>110</v>
      </c>
      <c r="T4" s="1" t="s">
        <v>111</v>
      </c>
      <c r="U4" s="1" t="s">
        <v>122</v>
      </c>
      <c r="V4" s="1" t="s">
        <v>131</v>
      </c>
    </row>
    <row r="5" s="1" customFormat="1" spans="1:22">
      <c r="A5" s="3">
        <v>999224811077711</v>
      </c>
      <c r="B5" s="1" t="s">
        <v>132</v>
      </c>
      <c r="C5" s="1" t="s">
        <v>133</v>
      </c>
      <c r="D5" s="1" t="s">
        <v>134</v>
      </c>
      <c r="E5" s="1" t="s">
        <v>135</v>
      </c>
      <c r="F5" s="1" t="s">
        <v>100</v>
      </c>
      <c r="G5" s="1" t="s">
        <v>101</v>
      </c>
      <c r="H5" s="1" t="s">
        <v>102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138</v>
      </c>
      <c r="S5" s="1" t="s">
        <v>110</v>
      </c>
      <c r="T5" s="1" t="s">
        <v>111</v>
      </c>
      <c r="U5" s="1" t="s">
        <v>122</v>
      </c>
      <c r="V5" s="1" t="s">
        <v>139</v>
      </c>
    </row>
    <row r="6" s="1" customFormat="1" spans="1:22">
      <c r="A6" s="3">
        <v>999224792280909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144</v>
      </c>
      <c r="G6" s="1" t="s">
        <v>101</v>
      </c>
      <c r="H6" s="1" t="s">
        <v>102</v>
      </c>
      <c r="I6" s="1" t="s">
        <v>145</v>
      </c>
      <c r="J6" s="1" t="s">
        <v>30</v>
      </c>
      <c r="K6" s="1" t="s">
        <v>146</v>
      </c>
      <c r="L6" s="1" t="s">
        <v>146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147</v>
      </c>
      <c r="S6" s="1" t="s">
        <v>110</v>
      </c>
      <c r="T6" s="1" t="s">
        <v>111</v>
      </c>
      <c r="U6" s="1" t="s">
        <v>122</v>
      </c>
      <c r="V6" s="1" t="s">
        <v>113</v>
      </c>
    </row>
    <row r="7" s="1" customFormat="1" spans="1:22">
      <c r="A7" s="3">
        <v>999224770803343</v>
      </c>
      <c r="B7" s="1" t="s">
        <v>148</v>
      </c>
      <c r="C7" s="1" t="s">
        <v>149</v>
      </c>
      <c r="D7" s="1" t="s">
        <v>134</v>
      </c>
      <c r="E7" s="1" t="s">
        <v>150</v>
      </c>
      <c r="F7" s="1" t="s">
        <v>100</v>
      </c>
      <c r="G7" s="1" t="s">
        <v>101</v>
      </c>
      <c r="H7" s="1" t="s">
        <v>102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153</v>
      </c>
      <c r="S7" s="1" t="s">
        <v>110</v>
      </c>
      <c r="T7" s="1" t="s">
        <v>111</v>
      </c>
      <c r="U7" s="1" t="s">
        <v>122</v>
      </c>
      <c r="V7" s="1" t="s">
        <v>139</v>
      </c>
    </row>
    <row r="8" s="1" customFormat="1" spans="1:22">
      <c r="A8" s="3">
        <v>999223999695061</v>
      </c>
      <c r="B8" s="1" t="s">
        <v>154</v>
      </c>
      <c r="C8" s="1" t="s">
        <v>155</v>
      </c>
      <c r="D8" s="1" t="s">
        <v>156</v>
      </c>
      <c r="E8" s="1" t="s">
        <v>157</v>
      </c>
      <c r="F8" s="1" t="s">
        <v>127</v>
      </c>
      <c r="G8" s="1" t="s">
        <v>101</v>
      </c>
      <c r="H8" s="1" t="s">
        <v>102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160</v>
      </c>
      <c r="S8" s="1" t="s">
        <v>110</v>
      </c>
      <c r="T8" s="1" t="s">
        <v>111</v>
      </c>
      <c r="U8" s="1" t="s">
        <v>122</v>
      </c>
      <c r="V8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2023-08-02T02:37:53Z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