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对账!$1:$33</definedName>
  </definedNames>
  <calcPr calcId="144525"/>
</workbook>
</file>

<file path=xl/sharedStrings.xml><?xml version="1.0" encoding="utf-8"?>
<sst xmlns="http://schemas.openxmlformats.org/spreadsheetml/2006/main" count="790" uniqueCount="256">
  <si>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</si>
  <si>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</si>
  <si>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</si>
  <si>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</si>
  <si>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</si>
  <si>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</si>
  <si>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</si>
  <si>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</si>
  <si>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</si>
  <si>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</si>
  <si>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</si>
  <si>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</si>
  <si>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</si>
  <si>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</si>
  <si>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</si>
  <si>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</si>
  <si>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</si>
  <si>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</si>
  <si>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</si>
  <si>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</si>
  <si>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</si>
  <si>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</si>
  <si>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</si>
  <si>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</si>
  <si>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</si>
  <si>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999224983844589	</t>
  </si>
  <si>
    <t>Ctrip</t>
  </si>
  <si>
    <t>正常</t>
  </si>
  <si>
    <t>[梅州]梅州白天鹅迎宾馆(100697959)</t>
  </si>
  <si>
    <t>商务江景双床房&lt;特惠促销&gt;&lt;双人入住&gt;&lt;双早&gt;&lt;日历房套餐高价值&gt;&lt;新酒店礼盒&gt;</t>
  </si>
  <si>
    <t>CNY</t>
  </si>
  <si>
    <t>梁月嫦,梁小青,黄建伟,梁永俊</t>
  </si>
  <si>
    <t>CA363230806CNY</t>
  </si>
  <si>
    <t>未提现</t>
  </si>
  <si>
    <t>携程开票</t>
  </si>
  <si>
    <t xml:space="preserve">	</t>
  </si>
  <si>
    <t>取消</t>
  </si>
  <si>
    <t xml:space="preserve">999225243830404	</t>
  </si>
  <si>
    <t>[香港]香港九龙海逸君绰酒店(Harbour Grand Kowloon)(17095949)</t>
  </si>
  <si>
    <t>高级客房(至少连住2晚及以上)&lt;特惠&gt;&lt;双人入住&gt;&lt;内宾&gt;&lt;无早&gt;</t>
  </si>
  <si>
    <t>SUN/ZONGHAO</t>
  </si>
  <si>
    <t xml:space="preserve">3618044	</t>
  </si>
  <si>
    <t xml:space="preserve">999225329351238	</t>
  </si>
  <si>
    <t>[香港]香港九龙酒店(The Kowloon Hotel)(9826444)</t>
  </si>
  <si>
    <t>豪华房(至少提前5天预订)(至少连住2晚及以上)&lt;双人入住&gt;&lt;内宾&gt;&lt;无早&gt;</t>
  </si>
  <si>
    <t>SHI/BO MEI</t>
  </si>
  <si>
    <t xml:space="preserve">3636139	</t>
  </si>
  <si>
    <t xml:space="preserve">999225337781497	</t>
  </si>
  <si>
    <t>Cai/Chuanyi</t>
  </si>
  <si>
    <t xml:space="preserve">3636992	</t>
  </si>
  <si>
    <t xml:space="preserve">25379158232	</t>
  </si>
  <si>
    <t>商务江景大床房&lt;超值特惠&gt;&lt;双人入住&gt;&lt;日历房套餐高价值&gt;&lt;单早&gt;&lt;新酒店礼盒&gt;</t>
  </si>
  <si>
    <t>黎晖</t>
  </si>
  <si>
    <t xml:space="preserve">25379158241	</t>
  </si>
  <si>
    <t>商务江景双床房&lt;超值特惠&gt;&lt;双人入住&gt;&lt;日历房套餐高价值&gt;&lt;单早&gt;&lt;新酒店礼盒&gt;</t>
  </si>
  <si>
    <t>周春鹏</t>
  </si>
  <si>
    <t xml:space="preserve">999225447030831	</t>
  </si>
  <si>
    <t>[梅州]梅州麓湖山酒店(67856423)</t>
  </si>
  <si>
    <t>零压豪华大床房&lt;超值特惠&gt;&lt;双人入住&gt;&lt;双早&gt;&lt;日历房套餐高价值&gt;&lt;新酒店礼盒&gt;</t>
  </si>
  <si>
    <t>洪喆斌,王东霞,洪汉业</t>
  </si>
  <si>
    <t xml:space="preserve">999225478519121	</t>
  </si>
  <si>
    <t>豪华大床房&lt;双人入住&gt;&lt;升级特惠&gt;&lt;双早&gt;</t>
  </si>
  <si>
    <t>肖雄伟</t>
  </si>
  <si>
    <t xml:space="preserve">2763286	</t>
  </si>
  <si>
    <t xml:space="preserve">999225478553755	</t>
  </si>
  <si>
    <t>豪华双床房&lt;双人入住&gt;&lt;升级特惠&gt;&lt;双早&gt;</t>
  </si>
  <si>
    <t xml:space="preserve">999225165957557	</t>
  </si>
  <si>
    <t>HE/HAN</t>
  </si>
  <si>
    <t>CA363230807CNY</t>
  </si>
  <si>
    <t xml:space="preserve">3601863	</t>
  </si>
  <si>
    <t xml:space="preserve">999225260700714	</t>
  </si>
  <si>
    <t>TIAN/ZHONG</t>
  </si>
  <si>
    <t xml:space="preserve">3621352	</t>
  </si>
  <si>
    <t xml:space="preserve">999225290876347	</t>
  </si>
  <si>
    <t>CHEN/QIN</t>
  </si>
  <si>
    <t xml:space="preserve">3628135	</t>
  </si>
  <si>
    <t xml:space="preserve">999225297572334	</t>
  </si>
  <si>
    <t>XIE/BANGXIONG</t>
  </si>
  <si>
    <t xml:space="preserve">3628985	</t>
  </si>
  <si>
    <t xml:space="preserve">999225307625864	</t>
  </si>
  <si>
    <t>[香港]香港广易商务宾馆(家庭旅馆)(WIDE EVER HOSTEL)(2981749)</t>
  </si>
  <si>
    <t>四人房&lt;特惠专享&gt;&lt;四人入住&gt;&lt;无早&gt;</t>
  </si>
  <si>
    <t>Gao/Renren,Chen/Xin,Gao/Xinni,Gao/Xinyu</t>
  </si>
  <si>
    <t xml:space="preserve">3631330	</t>
  </si>
  <si>
    <t xml:space="preserve">999225310192877	</t>
  </si>
  <si>
    <t>Gao/YAPING</t>
  </si>
  <si>
    <t xml:space="preserve">3632123	</t>
  </si>
  <si>
    <t xml:space="preserve">999225326651488	</t>
  </si>
  <si>
    <t>高级房(至少提前5天预订)(至少连住2晚及以上)&lt;双人入住&gt;&lt;内宾&gt;&lt;无早&gt;</t>
  </si>
  <si>
    <t>KUO/YUCHIAO</t>
  </si>
  <si>
    <t xml:space="preserve">3635216	</t>
  </si>
  <si>
    <t xml:space="preserve">999225326655065	</t>
  </si>
  <si>
    <t>LEE/CHIEHLING</t>
  </si>
  <si>
    <t xml:space="preserve">3635217	</t>
  </si>
  <si>
    <t xml:space="preserve">999225328734823	</t>
  </si>
  <si>
    <t>Geng/Jianming,Wen/Quantity</t>
  </si>
  <si>
    <t xml:space="preserve">3635856	</t>
  </si>
  <si>
    <t xml:space="preserve">999225329703068	</t>
  </si>
  <si>
    <t>园景客房(至少连住2晚及以上)&lt;双人入住&gt;&lt;内宾&gt;&lt;无早&gt;</t>
  </si>
  <si>
    <t>XIAO/KAIWEN,XIAO/HANQUAN,YING/BIYUN,WU/YINGJIE,XIAO/JINGYI,XIAO/XIWEN</t>
  </si>
  <si>
    <t xml:space="preserve">3636197	</t>
  </si>
  <si>
    <t xml:space="preserve">999225339776504	</t>
  </si>
  <si>
    <t>HU/XIAN,HUANG/WEIQUN</t>
  </si>
  <si>
    <t xml:space="preserve">3637462	</t>
  </si>
  <si>
    <t xml:space="preserve">999225349971893	</t>
  </si>
  <si>
    <t>BAI/YINING,Peng/Xing</t>
  </si>
  <si>
    <t xml:space="preserve">3639924	</t>
  </si>
  <si>
    <t xml:space="preserve">999225360090664	</t>
  </si>
  <si>
    <t>宋飘篷</t>
  </si>
  <si>
    <t xml:space="preserve">999225376173874	</t>
  </si>
  <si>
    <t>宋明江,孟辉,郑存度</t>
  </si>
  <si>
    <t xml:space="preserve">999225376481897	</t>
  </si>
  <si>
    <t>TAO/YUFANG</t>
  </si>
  <si>
    <t xml:space="preserve">3645230	</t>
  </si>
  <si>
    <t xml:space="preserve">999225376568631	</t>
  </si>
  <si>
    <t>商务江景大床房&lt;特惠促销&gt;&lt;双人入住&gt;&lt;双早&gt;&lt;日历房套餐高价值&gt;&lt;新酒店礼盒&gt;</t>
  </si>
  <si>
    <t>孟辉,孟辉,孟辉</t>
  </si>
  <si>
    <t xml:space="preserve">999225404924573	</t>
  </si>
  <si>
    <t>汪小林</t>
  </si>
  <si>
    <t xml:space="preserve">999225419115472	</t>
  </si>
  <si>
    <t>商务江景双床房&lt;特惠专享&gt;&lt;双人入住&gt;&lt;双早&gt;&lt;日历房套餐高价值&gt;&lt;新酒店礼盒&gt;</t>
  </si>
  <si>
    <t>梁舒欣</t>
  </si>
  <si>
    <t xml:space="preserve">999225425826275	</t>
  </si>
  <si>
    <t>温宇辉</t>
  </si>
  <si>
    <t xml:space="preserve">999225425863725	</t>
  </si>
  <si>
    <t>张昕</t>
  </si>
  <si>
    <t xml:space="preserve">999225519787614	</t>
  </si>
  <si>
    <t>[梅州]梅州新飞腾艺术酒店(100914635)</t>
  </si>
  <si>
    <t>豪华主题大床房&lt;特惠专享&gt;&lt;双人入住&gt;&lt;无早&gt;</t>
  </si>
  <si>
    <t>杨颖</t>
  </si>
  <si>
    <t xml:space="preserve">3671518	</t>
  </si>
  <si>
    <t xml:space="preserve">acknowledge	</t>
  </si>
  <si>
    <t>，</t>
  </si>
  <si>
    <t>202307170819360069</t>
  </si>
  <si>
    <t>202307170823320020</t>
  </si>
  <si>
    <t>999225447030831</t>
  </si>
  <si>
    <t>202307192311250076</t>
  </si>
  <si>
    <t>999225478519121</t>
  </si>
  <si>
    <t>202307210902100021</t>
  </si>
  <si>
    <t>999225478553755</t>
  </si>
  <si>
    <t>202307210906290025</t>
  </si>
  <si>
    <t>999225360090664</t>
  </si>
  <si>
    <t>202307160758430071</t>
  </si>
  <si>
    <t>999225376173874</t>
  </si>
  <si>
    <t>202307162252340021</t>
  </si>
  <si>
    <t>999225376568631</t>
  </si>
  <si>
    <t>202307162318480077</t>
  </si>
  <si>
    <t>999225419115472</t>
  </si>
  <si>
    <t>202307182133150071</t>
  </si>
  <si>
    <t>999225425826275</t>
  </si>
  <si>
    <t>202307191051430020</t>
  </si>
  <si>
    <t>999225425863725</t>
  </si>
  <si>
    <t>202307191059310025</t>
  </si>
  <si>
    <t>A230807100249481</t>
  </si>
  <si>
    <t>房集：i230807100141 6088.6元</t>
  </si>
  <si>
    <t>CNY / HKD 当前参考汇率: 1.086774611</t>
  </si>
  <si>
    <t>总计： 53659 CNY/
58315.24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</si>
  <si>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</si>
  <si>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</si>
  <si>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</si>
  <si>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</si>
  <si>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</si>
  <si>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</si>
  <si>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</si>
  <si>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</si>
  <si>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</si>
  <si>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</si>
  <si>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</si>
  <si>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</si>
  <si>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</si>
  <si>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</si>
  <si>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</si>
  <si>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</si>
  <si>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</si>
  <si>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</si>
  <si>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</si>
  <si>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2023-07-22</t>
  </si>
  <si>
    <t>3671518</t>
  </si>
  <si>
    <t>梅州新飞腾艺术酒店</t>
  </si>
  <si>
    <t>2023-07-23</t>
  </si>
  <si>
    <t>退房日周结</t>
  </si>
  <si>
    <t>122.40</t>
  </si>
  <si>
    <t>RMB</t>
  </si>
  <si>
    <t>0</t>
  </si>
  <si>
    <t>0.00</t>
  </si>
  <si>
    <t>携程国内直连(DD)</t>
  </si>
  <si>
    <t>01.011249</t>
  </si>
  <si>
    <t>2023-07-22 21:48:41</t>
  </si>
  <si>
    <t>否</t>
  </si>
  <si>
    <t>汇智国际旅游发展有限公司</t>
  </si>
  <si>
    <t>直采</t>
  </si>
  <si>
    <t>中国</t>
  </si>
  <si>
    <t>2023-07-16</t>
  </si>
  <si>
    <t>3645230</t>
  </si>
  <si>
    <t>香港九龙酒店</t>
  </si>
  <si>
    <t>TAO YUFANG</t>
  </si>
  <si>
    <t>2023-07-21</t>
  </si>
  <si>
    <t>2278.00</t>
  </si>
  <si>
    <t>2023-07-17 14:29:09</t>
  </si>
  <si>
    <t>2023-07-15</t>
  </si>
  <si>
    <t>3639924</t>
  </si>
  <si>
    <t>BAI YINING,Peng Xing</t>
  </si>
  <si>
    <t>2476.00</t>
  </si>
  <si>
    <t>2023-07-16 15:56:22</t>
  </si>
  <si>
    <t>3637462</t>
  </si>
  <si>
    <t>HU XIAN,HUANG WEIQUN</t>
  </si>
  <si>
    <t>4536.00</t>
  </si>
  <si>
    <t>2023-07-16 09:51:22</t>
  </si>
  <si>
    <t>3636992</t>
  </si>
  <si>
    <t>Cai Chuanyi</t>
  </si>
  <si>
    <t>2023-07-20</t>
  </si>
  <si>
    <t>2226.00</t>
  </si>
  <si>
    <t>2023-07-16 09:54:29</t>
  </si>
  <si>
    <t>2023-07-14</t>
  </si>
  <si>
    <t>3636197</t>
  </si>
  <si>
    <t>香港九龙海逸君绰酒店</t>
  </si>
  <si>
    <t>XIAO KAIWEN,XIAO HANQUAN,YING BIYUN,WU YINGJIE,XIAO JINGYI,XIAO XIWEN</t>
  </si>
  <si>
    <t>11265.00</t>
  </si>
  <si>
    <t>2023-07-14 22:58:31</t>
  </si>
  <si>
    <t>3636139</t>
  </si>
  <si>
    <t>SHI BO MEI</t>
  </si>
  <si>
    <t>2023-07-19</t>
  </si>
  <si>
    <t>3214.00</t>
  </si>
  <si>
    <t>2023-07-16 16:27:46</t>
  </si>
  <si>
    <t>3635856</t>
  </si>
  <si>
    <t>Geng Jianming,Wen Quantity</t>
  </si>
  <si>
    <t>2268.00</t>
  </si>
  <si>
    <t>2023-07-16 16:28:57</t>
  </si>
  <si>
    <t>2023-07-13</t>
  </si>
  <si>
    <t>3632123</t>
  </si>
  <si>
    <t>Gao YAPING</t>
  </si>
  <si>
    <t>3376.00</t>
  </si>
  <si>
    <t>2023-07-14 11:27:12</t>
  </si>
  <si>
    <t>3628985</t>
  </si>
  <si>
    <t>XIE BANGXIONG</t>
  </si>
  <si>
    <t>2496.00</t>
  </si>
  <si>
    <t>2023-07-14 22:23:45</t>
  </si>
  <si>
    <t>3628135</t>
  </si>
  <si>
    <t>CHEN QIN</t>
  </si>
  <si>
    <t>2392.00</t>
  </si>
  <si>
    <t>2023-07-13 14:15:47</t>
  </si>
  <si>
    <t>2023-07-11</t>
  </si>
  <si>
    <t>3621352</t>
  </si>
  <si>
    <t>TIAN ZHONG</t>
  </si>
  <si>
    <t>4492.00</t>
  </si>
  <si>
    <t>2023-07-12 13:45:55</t>
  </si>
  <si>
    <t>2023-07-10</t>
  </si>
  <si>
    <t>3618044</t>
  </si>
  <si>
    <t>SUN ZONGHAO</t>
  </si>
  <si>
    <t>3142.00</t>
  </si>
  <si>
    <t>2023-07-11 11:12:39</t>
  </si>
  <si>
    <t>2023-07-07</t>
  </si>
  <si>
    <t>3601863</t>
  </si>
  <si>
    <t>HE HAN</t>
  </si>
  <si>
    <t>3287.00</t>
  </si>
  <si>
    <t>2023-07-08 12:20:48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</si>
</sst>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  <xf numFmtId="0" fontId="0" fillId="0" borderId="0" xfId="0" applyFill="1" applyAlignment="1" quotePrefix="1">
      <alignment vertical="center"/>
    </xf>
    <xf numFmtId="0" fontId="0" fillId="0" borderId="0" xfId="0" applyNumberFormat="1" applyFill="1" applyAlignmen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47</xdr:row>
      <xdr:rowOff>0</xdr:rowOff>
    </xdr:from>
    <xdr:to>
      <xdr:col>14</xdr:col>
      <xdr:colOff>114300</xdr:colOff>
      <xdr:row>77</xdr:row>
      <xdr:rowOff>38100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5314950"/>
          <a:ext cx="10229850" cy="51816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36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45128</v>
      </c>
      <c r="G2" s="6">
        <v>45129</v>
      </c>
      <c r="H2" s="4">
        <v>4</v>
      </c>
      <c r="I2" s="4">
        <v>1</v>
      </c>
      <c r="J2" s="4">
        <v>4</v>
      </c>
      <c r="K2" s="4" t="s">
        <v>30</v>
      </c>
      <c r="L2" s="4">
        <v>1120</v>
      </c>
      <c r="M2" s="4">
        <v>1120</v>
      </c>
      <c r="N2" s="4" t="s">
        <v>31</v>
      </c>
      <c r="O2" s="4" t="s">
        <v>32</v>
      </c>
      <c r="P2" s="4" t="s">
        <v>33</v>
      </c>
      <c r="Q2" s="4">
        <v>0</v>
      </c>
      <c r="R2" s="7">
        <v>45104</v>
      </c>
      <c r="S2" s="6">
        <v>45144</v>
      </c>
      <c r="T2" s="4" t="s">
        <v>34</v>
      </c>
      <c r="U2" s="4">
        <v>1120</v>
      </c>
      <c r="V2" s="4">
        <v>0</v>
      </c>
      <c r="W2" s="4">
        <v>0</v>
      </c>
      <c r="X2" s="4" t="s">
        <v>35</v>
      </c>
      <c r="Y2" s="4" t="s">
        <v>35</v>
      </c>
    </row>
    <row r="3" s="4" customFormat="1" spans="1:25">
      <c r="A3" s="4" t="s">
        <v>25</v>
      </c>
      <c r="B3" s="4" t="s">
        <v>26</v>
      </c>
      <c r="C3" s="4" t="s">
        <v>36</v>
      </c>
      <c r="D3" s="4" t="s">
        <v>28</v>
      </c>
      <c r="E3" s="4" t="s">
        <v>29</v>
      </c>
      <c r="F3" s="6">
        <v>45128</v>
      </c>
      <c r="G3" s="6">
        <v>45129</v>
      </c>
      <c r="H3" s="4">
        <v>4</v>
      </c>
      <c r="I3" s="4">
        <v>1</v>
      </c>
      <c r="J3" s="4">
        <v>4</v>
      </c>
      <c r="K3" s="4" t="s">
        <v>30</v>
      </c>
      <c r="L3" s="4">
        <v>-1120</v>
      </c>
      <c r="M3" s="4">
        <v>-1120</v>
      </c>
      <c r="N3" s="4" t="s">
        <v>31</v>
      </c>
      <c r="O3" s="4" t="s">
        <v>32</v>
      </c>
      <c r="P3" s="4" t="s">
        <v>33</v>
      </c>
      <c r="Q3" s="4">
        <v>0</v>
      </c>
      <c r="R3" s="7">
        <v>45104</v>
      </c>
      <c r="S3" s="6">
        <v>45144</v>
      </c>
      <c r="T3" s="4" t="s">
        <v>34</v>
      </c>
      <c r="U3" s="4">
        <v>-1120</v>
      </c>
      <c r="V3" s="4">
        <v>0</v>
      </c>
      <c r="W3" s="4">
        <v>0</v>
      </c>
      <c r="X3" s="4" t="s">
        <v>35</v>
      </c>
      <c r="Y3" s="4" t="s">
        <v>35</v>
      </c>
    </row>
    <row r="4" s="4" customFormat="1" spans="1:25">
      <c r="A4" s="4" t="s">
        <v>37</v>
      </c>
      <c r="B4" s="4" t="s">
        <v>26</v>
      </c>
      <c r="C4" s="4" t="s">
        <v>27</v>
      </c>
      <c r="D4" s="4" t="s">
        <v>38</v>
      </c>
      <c r="E4" s="4" t="s">
        <v>39</v>
      </c>
      <c r="F4" s="6">
        <v>45126</v>
      </c>
      <c r="G4" s="6">
        <v>45129</v>
      </c>
      <c r="H4" s="4">
        <v>1</v>
      </c>
      <c r="I4" s="4">
        <v>3</v>
      </c>
      <c r="J4" s="4">
        <v>3</v>
      </c>
      <c r="K4" s="4" t="s">
        <v>30</v>
      </c>
      <c r="L4" s="4">
        <v>3142</v>
      </c>
      <c r="M4" s="4">
        <v>3142</v>
      </c>
      <c r="N4" s="4" t="s">
        <v>40</v>
      </c>
      <c r="O4" s="4" t="s">
        <v>32</v>
      </c>
      <c r="P4" s="4" t="s">
        <v>33</v>
      </c>
      <c r="Q4" s="4">
        <v>0</v>
      </c>
      <c r="R4" s="7">
        <v>45117</v>
      </c>
      <c r="S4" s="6">
        <v>45144</v>
      </c>
      <c r="T4" s="4" t="s">
        <v>34</v>
      </c>
      <c r="U4" s="4">
        <v>3142</v>
      </c>
      <c r="V4" s="4">
        <v>0</v>
      </c>
      <c r="W4" s="4">
        <v>0</v>
      </c>
      <c r="X4" s="4" t="s">
        <v>41</v>
      </c>
      <c r="Y4" s="4" t="s">
        <v>35</v>
      </c>
    </row>
    <row r="5" s="4" customFormat="1" spans="1:25">
      <c r="A5" s="4" t="s">
        <v>42</v>
      </c>
      <c r="B5" s="4" t="s">
        <v>26</v>
      </c>
      <c r="C5" s="4" t="s">
        <v>27</v>
      </c>
      <c r="D5" s="4" t="s">
        <v>43</v>
      </c>
      <c r="E5" s="4" t="s">
        <v>44</v>
      </c>
      <c r="F5" s="6">
        <v>45126</v>
      </c>
      <c r="G5" s="6">
        <v>45129</v>
      </c>
      <c r="H5" s="4">
        <v>1</v>
      </c>
      <c r="I5" s="4">
        <v>3</v>
      </c>
      <c r="J5" s="4">
        <v>3</v>
      </c>
      <c r="K5" s="4" t="s">
        <v>30</v>
      </c>
      <c r="L5" s="4">
        <v>3214</v>
      </c>
      <c r="M5" s="4">
        <v>3214</v>
      </c>
      <c r="N5" s="4" t="s">
        <v>45</v>
      </c>
      <c r="O5" s="4" t="s">
        <v>32</v>
      </c>
      <c r="P5" s="4" t="s">
        <v>33</v>
      </c>
      <c r="Q5" s="4">
        <v>0</v>
      </c>
      <c r="R5" s="7">
        <v>45121</v>
      </c>
      <c r="S5" s="6">
        <v>45144</v>
      </c>
      <c r="T5" s="4" t="s">
        <v>34</v>
      </c>
      <c r="U5" s="4">
        <v>3214</v>
      </c>
      <c r="V5" s="4">
        <v>0</v>
      </c>
      <c r="W5" s="4">
        <v>0</v>
      </c>
      <c r="X5" s="4" t="s">
        <v>46</v>
      </c>
      <c r="Y5" s="4" t="s">
        <v>35</v>
      </c>
    </row>
    <row r="6" s="4" customFormat="1" spans="1:25">
      <c r="A6" s="4" t="s">
        <v>47</v>
      </c>
      <c r="B6" s="4" t="s">
        <v>26</v>
      </c>
      <c r="C6" s="4" t="s">
        <v>27</v>
      </c>
      <c r="D6" s="4" t="s">
        <v>43</v>
      </c>
      <c r="E6" s="4" t="s">
        <v>44</v>
      </c>
      <c r="F6" s="6">
        <v>45127</v>
      </c>
      <c r="G6" s="6">
        <v>45129</v>
      </c>
      <c r="H6" s="4">
        <v>1</v>
      </c>
      <c r="I6" s="4">
        <v>2</v>
      </c>
      <c r="J6" s="4">
        <v>2</v>
      </c>
      <c r="K6" s="4" t="s">
        <v>30</v>
      </c>
      <c r="L6" s="4">
        <v>2226</v>
      </c>
      <c r="M6" s="4">
        <v>2226</v>
      </c>
      <c r="N6" s="4" t="s">
        <v>48</v>
      </c>
      <c r="O6" s="4" t="s">
        <v>32</v>
      </c>
      <c r="P6" s="4" t="s">
        <v>33</v>
      </c>
      <c r="Q6" s="4">
        <v>0</v>
      </c>
      <c r="R6" s="7">
        <v>45122</v>
      </c>
      <c r="S6" s="6">
        <v>45144</v>
      </c>
      <c r="T6" s="4" t="s">
        <v>34</v>
      </c>
      <c r="U6" s="4">
        <v>2226</v>
      </c>
      <c r="V6" s="4">
        <v>0</v>
      </c>
      <c r="W6" s="4">
        <v>0</v>
      </c>
      <c r="X6" s="4" t="s">
        <v>49</v>
      </c>
      <c r="Y6" s="4" t="s">
        <v>35</v>
      </c>
    </row>
    <row r="7" s="4" customFormat="1" spans="1:25">
      <c r="A7" s="4" t="s">
        <v>50</v>
      </c>
      <c r="B7" s="4" t="s">
        <v>26</v>
      </c>
      <c r="C7" s="4" t="s">
        <v>27</v>
      </c>
      <c r="D7" s="4" t="s">
        <v>28</v>
      </c>
      <c r="E7" s="4" t="s">
        <v>51</v>
      </c>
      <c r="F7" s="6">
        <v>45127</v>
      </c>
      <c r="G7" s="6">
        <v>45129</v>
      </c>
      <c r="H7" s="4">
        <v>1</v>
      </c>
      <c r="I7" s="4">
        <v>2</v>
      </c>
      <c r="J7" s="4">
        <v>2</v>
      </c>
      <c r="K7" s="4" t="s">
        <v>30</v>
      </c>
      <c r="L7" s="4">
        <v>588</v>
      </c>
      <c r="M7" s="4">
        <v>588</v>
      </c>
      <c r="N7" s="4" t="s">
        <v>52</v>
      </c>
      <c r="O7" s="4" t="s">
        <v>32</v>
      </c>
      <c r="P7" s="4" t="s">
        <v>33</v>
      </c>
      <c r="Q7" s="4">
        <v>0</v>
      </c>
      <c r="R7" s="7">
        <v>45124</v>
      </c>
      <c r="S7" s="6">
        <v>45144</v>
      </c>
      <c r="T7" s="4" t="s">
        <v>34</v>
      </c>
      <c r="U7" s="4">
        <v>588</v>
      </c>
      <c r="V7" s="4">
        <v>0</v>
      </c>
      <c r="W7" s="4">
        <v>0</v>
      </c>
      <c r="X7" s="4" t="s">
        <v>35</v>
      </c>
      <c r="Y7" s="4" t="s">
        <v>35</v>
      </c>
    </row>
    <row r="8" s="4" customFormat="1" spans="1:25">
      <c r="A8" s="4" t="s">
        <v>53</v>
      </c>
      <c r="B8" s="4" t="s">
        <v>26</v>
      </c>
      <c r="C8" s="4" t="s">
        <v>27</v>
      </c>
      <c r="D8" s="4" t="s">
        <v>28</v>
      </c>
      <c r="E8" s="4" t="s">
        <v>54</v>
      </c>
      <c r="F8" s="6">
        <v>45127</v>
      </c>
      <c r="G8" s="6">
        <v>45129</v>
      </c>
      <c r="H8" s="4">
        <v>1</v>
      </c>
      <c r="I8" s="4">
        <v>2</v>
      </c>
      <c r="J8" s="4">
        <v>2</v>
      </c>
      <c r="K8" s="4" t="s">
        <v>30</v>
      </c>
      <c r="L8" s="4">
        <v>588</v>
      </c>
      <c r="M8" s="4">
        <v>588</v>
      </c>
      <c r="N8" s="4" t="s">
        <v>55</v>
      </c>
      <c r="O8" s="4" t="s">
        <v>32</v>
      </c>
      <c r="P8" s="4" t="s">
        <v>33</v>
      </c>
      <c r="Q8" s="4">
        <v>0</v>
      </c>
      <c r="R8" s="7">
        <v>45124.0000115741</v>
      </c>
      <c r="S8" s="6">
        <v>45144</v>
      </c>
      <c r="T8" s="4" t="s">
        <v>34</v>
      </c>
      <c r="U8" s="4">
        <v>588</v>
      </c>
      <c r="V8" s="4">
        <v>0</v>
      </c>
      <c r="W8" s="4">
        <v>0</v>
      </c>
      <c r="X8" s="4" t="s">
        <v>35</v>
      </c>
      <c r="Y8" s="4" t="s">
        <v>35</v>
      </c>
    </row>
    <row r="9" s="4" customFormat="1" spans="1:25">
      <c r="A9" s="4" t="s">
        <v>56</v>
      </c>
      <c r="B9" s="4" t="s">
        <v>26</v>
      </c>
      <c r="C9" s="4" t="s">
        <v>27</v>
      </c>
      <c r="D9" s="4" t="s">
        <v>57</v>
      </c>
      <c r="E9" s="4" t="s">
        <v>58</v>
      </c>
      <c r="F9" s="6">
        <v>45128</v>
      </c>
      <c r="G9" s="6">
        <v>45129</v>
      </c>
      <c r="H9" s="4">
        <v>3</v>
      </c>
      <c r="I9" s="4">
        <v>1</v>
      </c>
      <c r="J9" s="4">
        <v>3</v>
      </c>
      <c r="K9" s="4" t="s">
        <v>30</v>
      </c>
      <c r="L9" s="4">
        <v>1134</v>
      </c>
      <c r="M9" s="4">
        <v>1134</v>
      </c>
      <c r="N9" s="4" t="s">
        <v>59</v>
      </c>
      <c r="O9" s="4" t="s">
        <v>32</v>
      </c>
      <c r="P9" s="4" t="s">
        <v>33</v>
      </c>
      <c r="Q9" s="4">
        <v>0</v>
      </c>
      <c r="R9" s="7">
        <v>45126</v>
      </c>
      <c r="S9" s="6">
        <v>45144</v>
      </c>
      <c r="T9" s="4" t="s">
        <v>34</v>
      </c>
      <c r="U9" s="4">
        <v>1134</v>
      </c>
      <c r="V9" s="4">
        <v>0</v>
      </c>
      <c r="W9" s="4">
        <v>0</v>
      </c>
      <c r="X9" s="4" t="s">
        <v>35</v>
      </c>
      <c r="Y9" s="4" t="s">
        <v>35</v>
      </c>
    </row>
    <row r="10" s="4" customFormat="1" spans="1:25">
      <c r="A10" s="4" t="s">
        <v>60</v>
      </c>
      <c r="B10" s="4" t="s">
        <v>26</v>
      </c>
      <c r="C10" s="4" t="s">
        <v>27</v>
      </c>
      <c r="D10" s="4" t="s">
        <v>57</v>
      </c>
      <c r="E10" s="4" t="s">
        <v>61</v>
      </c>
      <c r="F10" s="6">
        <v>45128</v>
      </c>
      <c r="G10" s="6">
        <v>45129</v>
      </c>
      <c r="H10" s="4">
        <v>1</v>
      </c>
      <c r="I10" s="4">
        <v>1</v>
      </c>
      <c r="J10" s="4">
        <v>1</v>
      </c>
      <c r="K10" s="4" t="s">
        <v>30</v>
      </c>
      <c r="L10" s="4">
        <v>360.5</v>
      </c>
      <c r="M10" s="4">
        <v>360.5</v>
      </c>
      <c r="N10" s="4" t="s">
        <v>62</v>
      </c>
      <c r="O10" s="4" t="s">
        <v>32</v>
      </c>
      <c r="P10" s="4" t="s">
        <v>33</v>
      </c>
      <c r="Q10" s="4">
        <v>0</v>
      </c>
      <c r="R10" s="7">
        <v>45128</v>
      </c>
      <c r="S10" s="6">
        <v>45144</v>
      </c>
      <c r="T10" s="4" t="s">
        <v>34</v>
      </c>
      <c r="U10" s="4">
        <v>360.5</v>
      </c>
      <c r="V10" s="4">
        <v>0</v>
      </c>
      <c r="W10" s="4">
        <v>0</v>
      </c>
      <c r="X10" s="4" t="s">
        <v>35</v>
      </c>
      <c r="Y10" s="4" t="s">
        <v>63</v>
      </c>
    </row>
    <row r="11" s="4" customFormat="1" spans="1:25">
      <c r="A11" s="4" t="s">
        <v>64</v>
      </c>
      <c r="B11" s="4" t="s">
        <v>26</v>
      </c>
      <c r="C11" s="4" t="s">
        <v>27</v>
      </c>
      <c r="D11" s="4" t="s">
        <v>57</v>
      </c>
      <c r="E11" s="4" t="s">
        <v>65</v>
      </c>
      <c r="F11" s="6">
        <v>45128</v>
      </c>
      <c r="G11" s="6">
        <v>45129</v>
      </c>
      <c r="H11" s="4">
        <v>1</v>
      </c>
      <c r="I11" s="4">
        <v>1</v>
      </c>
      <c r="J11" s="4">
        <v>1</v>
      </c>
      <c r="K11" s="4" t="s">
        <v>30</v>
      </c>
      <c r="L11" s="4">
        <v>360.5</v>
      </c>
      <c r="M11" s="4">
        <v>360.5</v>
      </c>
      <c r="N11" s="4" t="s">
        <v>62</v>
      </c>
      <c r="O11" s="4" t="s">
        <v>32</v>
      </c>
      <c r="P11" s="4" t="s">
        <v>33</v>
      </c>
      <c r="Q11" s="4">
        <v>0</v>
      </c>
      <c r="R11" s="7">
        <v>45128.0000115741</v>
      </c>
      <c r="S11" s="6">
        <v>45144</v>
      </c>
      <c r="T11" s="4" t="s">
        <v>34</v>
      </c>
      <c r="U11" s="4">
        <v>360.5</v>
      </c>
      <c r="V11" s="4">
        <v>0</v>
      </c>
      <c r="W11" s="4">
        <v>0</v>
      </c>
      <c r="X11" s="4" t="s">
        <v>35</v>
      </c>
      <c r="Y11" s="4" t="s">
        <v>35</v>
      </c>
    </row>
    <row r="12" s="4" customFormat="1" spans="1:25">
      <c r="A12" s="4" t="s">
        <v>66</v>
      </c>
      <c r="B12" s="4" t="s">
        <v>26</v>
      </c>
      <c r="C12" s="4" t="s">
        <v>27</v>
      </c>
      <c r="D12" s="4" t="s">
        <v>38</v>
      </c>
      <c r="E12" s="4" t="s">
        <v>39</v>
      </c>
      <c r="F12" s="6">
        <v>45127</v>
      </c>
      <c r="G12" s="6">
        <v>45130</v>
      </c>
      <c r="H12" s="4">
        <v>1</v>
      </c>
      <c r="I12" s="4">
        <v>3</v>
      </c>
      <c r="J12" s="4">
        <v>3</v>
      </c>
      <c r="K12" s="4" t="s">
        <v>30</v>
      </c>
      <c r="L12" s="4">
        <v>3287</v>
      </c>
      <c r="M12" s="4">
        <v>3287</v>
      </c>
      <c r="N12" s="4" t="s">
        <v>67</v>
      </c>
      <c r="O12" s="4" t="s">
        <v>68</v>
      </c>
      <c r="P12" s="4" t="s">
        <v>33</v>
      </c>
      <c r="Q12" s="4">
        <v>0</v>
      </c>
      <c r="R12" s="7">
        <v>45114</v>
      </c>
      <c r="S12" s="6">
        <v>45145</v>
      </c>
      <c r="T12" s="4" t="s">
        <v>34</v>
      </c>
      <c r="U12" s="4">
        <v>3287</v>
      </c>
      <c r="V12" s="4">
        <v>0</v>
      </c>
      <c r="W12" s="4">
        <v>0</v>
      </c>
      <c r="X12" s="4" t="s">
        <v>69</v>
      </c>
      <c r="Y12" s="4" t="s">
        <v>35</v>
      </c>
    </row>
    <row r="13" s="4" customFormat="1" spans="1:25">
      <c r="A13" s="4" t="s">
        <v>70</v>
      </c>
      <c r="B13" s="4" t="s">
        <v>26</v>
      </c>
      <c r="C13" s="4" t="s">
        <v>27</v>
      </c>
      <c r="D13" s="4" t="s">
        <v>43</v>
      </c>
      <c r="E13" s="4" t="s">
        <v>44</v>
      </c>
      <c r="F13" s="6">
        <v>45126</v>
      </c>
      <c r="G13" s="6">
        <v>45130</v>
      </c>
      <c r="H13" s="4">
        <v>1</v>
      </c>
      <c r="I13" s="4">
        <v>4</v>
      </c>
      <c r="J13" s="4">
        <v>4</v>
      </c>
      <c r="K13" s="4" t="s">
        <v>30</v>
      </c>
      <c r="L13" s="4">
        <v>4492</v>
      </c>
      <c r="M13" s="4">
        <v>4492</v>
      </c>
      <c r="N13" s="4" t="s">
        <v>71</v>
      </c>
      <c r="O13" s="4" t="s">
        <v>68</v>
      </c>
      <c r="P13" s="4" t="s">
        <v>33</v>
      </c>
      <c r="Q13" s="4">
        <v>0</v>
      </c>
      <c r="R13" s="7">
        <v>45118</v>
      </c>
      <c r="S13" s="6">
        <v>45145</v>
      </c>
      <c r="T13" s="4" t="s">
        <v>34</v>
      </c>
      <c r="U13" s="4">
        <v>4492</v>
      </c>
      <c r="V13" s="4">
        <v>0</v>
      </c>
      <c r="W13" s="4">
        <v>0</v>
      </c>
      <c r="X13" s="4" t="s">
        <v>72</v>
      </c>
      <c r="Y13" s="4" t="s">
        <v>35</v>
      </c>
    </row>
    <row r="14" s="4" customFormat="1" spans="1:25">
      <c r="A14" s="4" t="s">
        <v>73</v>
      </c>
      <c r="B14" s="4" t="s">
        <v>26</v>
      </c>
      <c r="C14" s="4" t="s">
        <v>27</v>
      </c>
      <c r="D14" s="4" t="s">
        <v>38</v>
      </c>
      <c r="E14" s="4" t="s">
        <v>39</v>
      </c>
      <c r="F14" s="6">
        <v>45128</v>
      </c>
      <c r="G14" s="6">
        <v>45130</v>
      </c>
      <c r="H14" s="4">
        <v>1</v>
      </c>
      <c r="I14" s="4">
        <v>2</v>
      </c>
      <c r="J14" s="4">
        <v>2</v>
      </c>
      <c r="K14" s="4" t="s">
        <v>30</v>
      </c>
      <c r="L14" s="4">
        <v>2392</v>
      </c>
      <c r="M14" s="4">
        <v>2392</v>
      </c>
      <c r="N14" s="4" t="s">
        <v>74</v>
      </c>
      <c r="O14" s="4" t="s">
        <v>68</v>
      </c>
      <c r="P14" s="4" t="s">
        <v>33</v>
      </c>
      <c r="Q14" s="4">
        <v>0</v>
      </c>
      <c r="R14" s="7">
        <v>45120</v>
      </c>
      <c r="S14" s="6">
        <v>45145</v>
      </c>
      <c r="T14" s="4" t="s">
        <v>34</v>
      </c>
      <c r="U14" s="4">
        <v>2392</v>
      </c>
      <c r="V14" s="4">
        <v>0</v>
      </c>
      <c r="W14" s="4">
        <v>0</v>
      </c>
      <c r="X14" s="4" t="s">
        <v>75</v>
      </c>
      <c r="Y14" s="4" t="s">
        <v>35</v>
      </c>
    </row>
    <row r="15" s="4" customFormat="1" spans="1:25">
      <c r="A15" s="4" t="s">
        <v>76</v>
      </c>
      <c r="B15" s="4" t="s">
        <v>26</v>
      </c>
      <c r="C15" s="4" t="s">
        <v>27</v>
      </c>
      <c r="D15" s="4" t="s">
        <v>43</v>
      </c>
      <c r="E15" s="4" t="s">
        <v>44</v>
      </c>
      <c r="F15" s="6">
        <v>45128</v>
      </c>
      <c r="G15" s="6">
        <v>45130</v>
      </c>
      <c r="H15" s="4">
        <v>1</v>
      </c>
      <c r="I15" s="4">
        <v>2</v>
      </c>
      <c r="J15" s="4">
        <v>2</v>
      </c>
      <c r="K15" s="4" t="s">
        <v>30</v>
      </c>
      <c r="L15" s="4">
        <v>2496</v>
      </c>
      <c r="M15" s="4">
        <v>2496</v>
      </c>
      <c r="N15" s="4" t="s">
        <v>77</v>
      </c>
      <c r="O15" s="4" t="s">
        <v>68</v>
      </c>
      <c r="P15" s="4" t="s">
        <v>33</v>
      </c>
      <c r="Q15" s="4">
        <v>0</v>
      </c>
      <c r="R15" s="7">
        <v>45120.0000115741</v>
      </c>
      <c r="S15" s="6">
        <v>45145</v>
      </c>
      <c r="T15" s="4" t="s">
        <v>34</v>
      </c>
      <c r="U15" s="4">
        <v>2496</v>
      </c>
      <c r="V15" s="4">
        <v>0</v>
      </c>
      <c r="W15" s="4">
        <v>0</v>
      </c>
      <c r="X15" s="4" t="s">
        <v>78</v>
      </c>
      <c r="Y15" s="4" t="s">
        <v>35</v>
      </c>
    </row>
    <row r="16" s="4" customFormat="1" spans="1:25">
      <c r="A16" s="4" t="s">
        <v>79</v>
      </c>
      <c r="B16" s="4" t="s">
        <v>26</v>
      </c>
      <c r="C16" s="4" t="s">
        <v>27</v>
      </c>
      <c r="D16" s="4" t="s">
        <v>80</v>
      </c>
      <c r="E16" s="4" t="s">
        <v>81</v>
      </c>
      <c r="F16" s="6">
        <v>45129</v>
      </c>
      <c r="G16" s="6">
        <v>45130</v>
      </c>
      <c r="H16" s="4">
        <v>1</v>
      </c>
      <c r="I16" s="4">
        <v>1</v>
      </c>
      <c r="J16" s="4">
        <v>1</v>
      </c>
      <c r="K16" s="4" t="s">
        <v>30</v>
      </c>
      <c r="L16" s="4">
        <v>591.6</v>
      </c>
      <c r="M16" s="4">
        <v>591.6</v>
      </c>
      <c r="N16" s="4" t="s">
        <v>82</v>
      </c>
      <c r="O16" s="4" t="s">
        <v>68</v>
      </c>
      <c r="P16" s="4" t="s">
        <v>33</v>
      </c>
      <c r="Q16" s="4">
        <v>0</v>
      </c>
      <c r="R16" s="7">
        <v>45120</v>
      </c>
      <c r="S16" s="6">
        <v>45145</v>
      </c>
      <c r="T16" s="4" t="s">
        <v>34</v>
      </c>
      <c r="U16" s="4">
        <v>591.6</v>
      </c>
      <c r="V16" s="4">
        <v>0</v>
      </c>
      <c r="W16" s="4">
        <v>0</v>
      </c>
      <c r="X16" s="4" t="s">
        <v>83</v>
      </c>
      <c r="Y16" s="4" t="s">
        <v>35</v>
      </c>
    </row>
    <row r="17" s="4" customFormat="1" spans="1:25">
      <c r="A17" s="4" t="s">
        <v>79</v>
      </c>
      <c r="B17" s="4" t="s">
        <v>26</v>
      </c>
      <c r="C17" s="4" t="s">
        <v>36</v>
      </c>
      <c r="D17" s="4" t="s">
        <v>80</v>
      </c>
      <c r="E17" s="4" t="s">
        <v>81</v>
      </c>
      <c r="F17" s="6">
        <v>45129</v>
      </c>
      <c r="G17" s="6">
        <v>45130</v>
      </c>
      <c r="H17" s="4">
        <v>1</v>
      </c>
      <c r="I17" s="4">
        <v>1</v>
      </c>
      <c r="J17" s="4">
        <v>1</v>
      </c>
      <c r="K17" s="4" t="s">
        <v>30</v>
      </c>
      <c r="L17" s="4">
        <v>-591.6</v>
      </c>
      <c r="M17" s="4">
        <v>-591.6</v>
      </c>
      <c r="N17" s="4" t="s">
        <v>82</v>
      </c>
      <c r="O17" s="4" t="s">
        <v>68</v>
      </c>
      <c r="P17" s="4" t="s">
        <v>33</v>
      </c>
      <c r="Q17" s="4">
        <v>0</v>
      </c>
      <c r="R17" s="7">
        <v>45120</v>
      </c>
      <c r="S17" s="6">
        <v>45145</v>
      </c>
      <c r="T17" s="4" t="s">
        <v>34</v>
      </c>
      <c r="U17" s="4">
        <v>-591.6</v>
      </c>
      <c r="V17" s="4">
        <v>0</v>
      </c>
      <c r="W17" s="4">
        <v>0</v>
      </c>
      <c r="X17" s="4" t="s">
        <v>83</v>
      </c>
      <c r="Y17" s="4" t="s">
        <v>35</v>
      </c>
    </row>
    <row r="18" s="4" customFormat="1" spans="1:25">
      <c r="A18" s="4" t="s">
        <v>84</v>
      </c>
      <c r="B18" s="4" t="s">
        <v>26</v>
      </c>
      <c r="C18" s="4" t="s">
        <v>27</v>
      </c>
      <c r="D18" s="4" t="s">
        <v>38</v>
      </c>
      <c r="E18" s="4" t="s">
        <v>39</v>
      </c>
      <c r="F18" s="6">
        <v>45127</v>
      </c>
      <c r="G18" s="6">
        <v>45130</v>
      </c>
      <c r="H18" s="4">
        <v>1</v>
      </c>
      <c r="I18" s="4">
        <v>3</v>
      </c>
      <c r="J18" s="4">
        <v>3</v>
      </c>
      <c r="K18" s="4" t="s">
        <v>30</v>
      </c>
      <c r="L18" s="4">
        <v>3376</v>
      </c>
      <c r="M18" s="4">
        <v>3376</v>
      </c>
      <c r="N18" s="4" t="s">
        <v>85</v>
      </c>
      <c r="O18" s="4" t="s">
        <v>68</v>
      </c>
      <c r="P18" s="4" t="s">
        <v>33</v>
      </c>
      <c r="Q18" s="4">
        <v>0</v>
      </c>
      <c r="R18" s="7">
        <v>45120.0000115741</v>
      </c>
      <c r="S18" s="6">
        <v>45145</v>
      </c>
      <c r="T18" s="4" t="s">
        <v>34</v>
      </c>
      <c r="U18" s="4">
        <v>3376</v>
      </c>
      <c r="V18" s="4">
        <v>0</v>
      </c>
      <c r="W18" s="4">
        <v>0</v>
      </c>
      <c r="X18" s="4" t="s">
        <v>86</v>
      </c>
      <c r="Y18" s="4" t="s">
        <v>35</v>
      </c>
    </row>
    <row r="19" s="4" customFormat="1" spans="1:25">
      <c r="A19" s="4" t="s">
        <v>87</v>
      </c>
      <c r="B19" s="4" t="s">
        <v>26</v>
      </c>
      <c r="C19" s="4" t="s">
        <v>27</v>
      </c>
      <c r="D19" s="4" t="s">
        <v>43</v>
      </c>
      <c r="E19" s="4" t="s">
        <v>88</v>
      </c>
      <c r="F19" s="6">
        <v>45127</v>
      </c>
      <c r="G19" s="6">
        <v>45130</v>
      </c>
      <c r="H19" s="4">
        <v>1</v>
      </c>
      <c r="I19" s="4">
        <v>3</v>
      </c>
      <c r="J19" s="4">
        <v>3</v>
      </c>
      <c r="K19" s="4" t="s">
        <v>30</v>
      </c>
      <c r="L19" s="4">
        <v>3152</v>
      </c>
      <c r="M19" s="4">
        <v>3152</v>
      </c>
      <c r="N19" s="4" t="s">
        <v>89</v>
      </c>
      <c r="O19" s="4" t="s">
        <v>68</v>
      </c>
      <c r="P19" s="4" t="s">
        <v>33</v>
      </c>
      <c r="Q19" s="4">
        <v>0</v>
      </c>
      <c r="R19" s="7">
        <v>45121.0000115741</v>
      </c>
      <c r="S19" s="6">
        <v>45145</v>
      </c>
      <c r="T19" s="4" t="s">
        <v>34</v>
      </c>
      <c r="U19" s="4">
        <v>3152</v>
      </c>
      <c r="V19" s="4">
        <v>0</v>
      </c>
      <c r="W19" s="4">
        <v>0</v>
      </c>
      <c r="X19" s="4" t="s">
        <v>90</v>
      </c>
      <c r="Y19" s="4" t="s">
        <v>35</v>
      </c>
    </row>
    <row r="20" s="4" customFormat="1" spans="1:25">
      <c r="A20" s="4" t="s">
        <v>91</v>
      </c>
      <c r="B20" s="4" t="s">
        <v>26</v>
      </c>
      <c r="C20" s="4" t="s">
        <v>27</v>
      </c>
      <c r="D20" s="4" t="s">
        <v>43</v>
      </c>
      <c r="E20" s="4" t="s">
        <v>88</v>
      </c>
      <c r="F20" s="6">
        <v>45127</v>
      </c>
      <c r="G20" s="6">
        <v>45130</v>
      </c>
      <c r="H20" s="4">
        <v>1</v>
      </c>
      <c r="I20" s="4">
        <v>3</v>
      </c>
      <c r="J20" s="4">
        <v>3</v>
      </c>
      <c r="K20" s="4" t="s">
        <v>30</v>
      </c>
      <c r="L20" s="4">
        <v>3152</v>
      </c>
      <c r="M20" s="4">
        <v>3152</v>
      </c>
      <c r="N20" s="4" t="s">
        <v>92</v>
      </c>
      <c r="O20" s="4" t="s">
        <v>68</v>
      </c>
      <c r="P20" s="4" t="s">
        <v>33</v>
      </c>
      <c r="Q20" s="4">
        <v>0</v>
      </c>
      <c r="R20" s="7">
        <v>45121</v>
      </c>
      <c r="S20" s="6">
        <v>45145</v>
      </c>
      <c r="T20" s="4" t="s">
        <v>34</v>
      </c>
      <c r="U20" s="4">
        <v>3152</v>
      </c>
      <c r="V20" s="4">
        <v>0</v>
      </c>
      <c r="W20" s="4">
        <v>0</v>
      </c>
      <c r="X20" s="4" t="s">
        <v>93</v>
      </c>
      <c r="Y20" s="4" t="s">
        <v>35</v>
      </c>
    </row>
    <row r="21" s="4" customFormat="1" spans="1:25">
      <c r="A21" s="4" t="s">
        <v>94</v>
      </c>
      <c r="B21" s="4" t="s">
        <v>26</v>
      </c>
      <c r="C21" s="4" t="s">
        <v>27</v>
      </c>
      <c r="D21" s="4" t="s">
        <v>43</v>
      </c>
      <c r="E21" s="4" t="s">
        <v>88</v>
      </c>
      <c r="F21" s="6">
        <v>45128</v>
      </c>
      <c r="G21" s="6">
        <v>45130</v>
      </c>
      <c r="H21" s="4">
        <v>1</v>
      </c>
      <c r="I21" s="4">
        <v>2</v>
      </c>
      <c r="J21" s="4">
        <v>2</v>
      </c>
      <c r="K21" s="4" t="s">
        <v>30</v>
      </c>
      <c r="L21" s="4">
        <v>2268</v>
      </c>
      <c r="M21" s="4">
        <v>2268</v>
      </c>
      <c r="N21" s="4" t="s">
        <v>95</v>
      </c>
      <c r="O21" s="4" t="s">
        <v>68</v>
      </c>
      <c r="P21" s="4" t="s">
        <v>33</v>
      </c>
      <c r="Q21" s="4">
        <v>0</v>
      </c>
      <c r="R21" s="7">
        <v>45121.0000115741</v>
      </c>
      <c r="S21" s="6">
        <v>45145</v>
      </c>
      <c r="T21" s="4" t="s">
        <v>34</v>
      </c>
      <c r="U21" s="4">
        <v>2268</v>
      </c>
      <c r="V21" s="4">
        <v>0</v>
      </c>
      <c r="W21" s="4">
        <v>0</v>
      </c>
      <c r="X21" s="4" t="s">
        <v>96</v>
      </c>
      <c r="Y21" s="4" t="s">
        <v>35</v>
      </c>
    </row>
    <row r="22" s="4" customFormat="1" spans="1:25">
      <c r="A22" s="4" t="s">
        <v>97</v>
      </c>
      <c r="B22" s="4" t="s">
        <v>26</v>
      </c>
      <c r="C22" s="4" t="s">
        <v>27</v>
      </c>
      <c r="D22" s="4" t="s">
        <v>38</v>
      </c>
      <c r="E22" s="4" t="s">
        <v>98</v>
      </c>
      <c r="F22" s="6">
        <v>45127</v>
      </c>
      <c r="G22" s="6">
        <v>45130</v>
      </c>
      <c r="H22" s="4">
        <v>3</v>
      </c>
      <c r="I22" s="4">
        <v>3</v>
      </c>
      <c r="J22" s="4">
        <v>9</v>
      </c>
      <c r="K22" s="4" t="s">
        <v>30</v>
      </c>
      <c r="L22" s="4">
        <v>11265</v>
      </c>
      <c r="M22" s="4">
        <v>11265</v>
      </c>
      <c r="N22" s="4" t="s">
        <v>99</v>
      </c>
      <c r="O22" s="4" t="s">
        <v>68</v>
      </c>
      <c r="P22" s="4" t="s">
        <v>33</v>
      </c>
      <c r="Q22" s="4">
        <v>0</v>
      </c>
      <c r="R22" s="7">
        <v>45121.0000115741</v>
      </c>
      <c r="S22" s="6">
        <v>45145</v>
      </c>
      <c r="T22" s="4" t="s">
        <v>34</v>
      </c>
      <c r="U22" s="4">
        <v>11265</v>
      </c>
      <c r="V22" s="4">
        <v>0</v>
      </c>
      <c r="W22" s="4">
        <v>0</v>
      </c>
      <c r="X22" s="4" t="s">
        <v>100</v>
      </c>
      <c r="Y22" s="4" t="s">
        <v>35</v>
      </c>
    </row>
    <row r="23" s="4" customFormat="1" spans="1:25">
      <c r="A23" s="4" t="s">
        <v>101</v>
      </c>
      <c r="B23" s="4" t="s">
        <v>26</v>
      </c>
      <c r="C23" s="4" t="s">
        <v>27</v>
      </c>
      <c r="D23" s="4" t="s">
        <v>43</v>
      </c>
      <c r="E23" s="4" t="s">
        <v>88</v>
      </c>
      <c r="F23" s="6">
        <v>45128</v>
      </c>
      <c r="G23" s="6">
        <v>45130</v>
      </c>
      <c r="H23" s="4">
        <v>2</v>
      </c>
      <c r="I23" s="4">
        <v>2</v>
      </c>
      <c r="J23" s="4">
        <v>4</v>
      </c>
      <c r="K23" s="4" t="s">
        <v>30</v>
      </c>
      <c r="L23" s="4">
        <v>4536</v>
      </c>
      <c r="M23" s="4">
        <v>4536</v>
      </c>
      <c r="N23" s="4" t="s">
        <v>102</v>
      </c>
      <c r="O23" s="4" t="s">
        <v>68</v>
      </c>
      <c r="P23" s="4" t="s">
        <v>33</v>
      </c>
      <c r="Q23" s="4">
        <v>0</v>
      </c>
      <c r="R23" s="7">
        <v>45122</v>
      </c>
      <c r="S23" s="6">
        <v>45145</v>
      </c>
      <c r="T23" s="4" t="s">
        <v>34</v>
      </c>
      <c r="U23" s="4">
        <v>4536</v>
      </c>
      <c r="V23" s="4">
        <v>0</v>
      </c>
      <c r="W23" s="4">
        <v>0</v>
      </c>
      <c r="X23" s="4" t="s">
        <v>103</v>
      </c>
      <c r="Y23" s="4" t="s">
        <v>35</v>
      </c>
    </row>
    <row r="24" s="4" customFormat="1" spans="1:25">
      <c r="A24" s="4" t="s">
        <v>104</v>
      </c>
      <c r="B24" s="4" t="s">
        <v>26</v>
      </c>
      <c r="C24" s="4" t="s">
        <v>27</v>
      </c>
      <c r="D24" s="4" t="s">
        <v>43</v>
      </c>
      <c r="E24" s="4" t="s">
        <v>44</v>
      </c>
      <c r="F24" s="6">
        <v>45128</v>
      </c>
      <c r="G24" s="6">
        <v>45130</v>
      </c>
      <c r="H24" s="4">
        <v>1</v>
      </c>
      <c r="I24" s="4">
        <v>2</v>
      </c>
      <c r="J24" s="4">
        <v>2</v>
      </c>
      <c r="K24" s="4" t="s">
        <v>30</v>
      </c>
      <c r="L24" s="4">
        <v>2476</v>
      </c>
      <c r="M24" s="4">
        <v>2476</v>
      </c>
      <c r="N24" s="4" t="s">
        <v>105</v>
      </c>
      <c r="O24" s="4" t="s">
        <v>68</v>
      </c>
      <c r="P24" s="4" t="s">
        <v>33</v>
      </c>
      <c r="Q24" s="4">
        <v>0</v>
      </c>
      <c r="R24" s="7">
        <v>45122</v>
      </c>
      <c r="S24" s="6">
        <v>45145</v>
      </c>
      <c r="T24" s="4" t="s">
        <v>34</v>
      </c>
      <c r="U24" s="4">
        <v>2476</v>
      </c>
      <c r="V24" s="4">
        <v>0</v>
      </c>
      <c r="W24" s="4">
        <v>0</v>
      </c>
      <c r="X24" s="4" t="s">
        <v>106</v>
      </c>
      <c r="Y24" s="4" t="s">
        <v>35</v>
      </c>
    </row>
    <row r="25" s="4" customFormat="1" spans="1:25">
      <c r="A25" s="4" t="s">
        <v>107</v>
      </c>
      <c r="B25" s="4" t="s">
        <v>26</v>
      </c>
      <c r="C25" s="4" t="s">
        <v>27</v>
      </c>
      <c r="D25" s="4" t="s">
        <v>28</v>
      </c>
      <c r="E25" s="4" t="s">
        <v>51</v>
      </c>
      <c r="F25" s="6">
        <v>45129</v>
      </c>
      <c r="G25" s="6">
        <v>45130</v>
      </c>
      <c r="H25" s="4">
        <v>1</v>
      </c>
      <c r="I25" s="4">
        <v>1</v>
      </c>
      <c r="J25" s="4">
        <v>1</v>
      </c>
      <c r="K25" s="4" t="s">
        <v>30</v>
      </c>
      <c r="L25" s="4">
        <v>294</v>
      </c>
      <c r="M25" s="4">
        <v>294</v>
      </c>
      <c r="N25" s="4" t="s">
        <v>108</v>
      </c>
      <c r="O25" s="4" t="s">
        <v>68</v>
      </c>
      <c r="P25" s="4" t="s">
        <v>33</v>
      </c>
      <c r="Q25" s="4">
        <v>0</v>
      </c>
      <c r="R25" s="7">
        <v>45123.0000115741</v>
      </c>
      <c r="S25" s="6">
        <v>45145</v>
      </c>
      <c r="T25" s="4" t="s">
        <v>34</v>
      </c>
      <c r="U25" s="4">
        <v>294</v>
      </c>
      <c r="V25" s="4">
        <v>0</v>
      </c>
      <c r="W25" s="4">
        <v>0</v>
      </c>
      <c r="X25" s="4" t="s">
        <v>35</v>
      </c>
      <c r="Y25" s="4" t="s">
        <v>35</v>
      </c>
    </row>
    <row r="26" s="4" customFormat="1" spans="1:25">
      <c r="A26" s="4" t="s">
        <v>87</v>
      </c>
      <c r="B26" s="4" t="s">
        <v>26</v>
      </c>
      <c r="C26" s="4" t="s">
        <v>36</v>
      </c>
      <c r="D26" s="4" t="s">
        <v>43</v>
      </c>
      <c r="E26" s="4" t="s">
        <v>88</v>
      </c>
      <c r="F26" s="6">
        <v>45127</v>
      </c>
      <c r="G26" s="6">
        <v>45130</v>
      </c>
      <c r="H26" s="4">
        <v>1</v>
      </c>
      <c r="I26" s="4">
        <v>3</v>
      </c>
      <c r="J26" s="4">
        <v>3</v>
      </c>
      <c r="K26" s="4" t="s">
        <v>30</v>
      </c>
      <c r="L26" s="4">
        <v>-3152</v>
      </c>
      <c r="M26" s="4">
        <v>-3152</v>
      </c>
      <c r="N26" s="4" t="s">
        <v>89</v>
      </c>
      <c r="O26" s="4" t="s">
        <v>68</v>
      </c>
      <c r="P26" s="4" t="s">
        <v>33</v>
      </c>
      <c r="Q26" s="4">
        <v>0</v>
      </c>
      <c r="R26" s="7">
        <v>45121.0000115741</v>
      </c>
      <c r="S26" s="6">
        <v>45145</v>
      </c>
      <c r="T26" s="4" t="s">
        <v>34</v>
      </c>
      <c r="U26" s="4">
        <v>-3152</v>
      </c>
      <c r="V26" s="4">
        <v>0</v>
      </c>
      <c r="W26" s="4">
        <v>0</v>
      </c>
      <c r="X26" s="4" t="s">
        <v>90</v>
      </c>
      <c r="Y26" s="4" t="s">
        <v>35</v>
      </c>
    </row>
    <row r="27" s="4" customFormat="1" spans="1:25">
      <c r="A27" s="4" t="s">
        <v>91</v>
      </c>
      <c r="B27" s="4" t="s">
        <v>26</v>
      </c>
      <c r="C27" s="4" t="s">
        <v>36</v>
      </c>
      <c r="D27" s="4" t="s">
        <v>43</v>
      </c>
      <c r="E27" s="4" t="s">
        <v>88</v>
      </c>
      <c r="F27" s="6">
        <v>45127</v>
      </c>
      <c r="G27" s="6">
        <v>45130</v>
      </c>
      <c r="H27" s="4">
        <v>1</v>
      </c>
      <c r="I27" s="4">
        <v>3</v>
      </c>
      <c r="J27" s="4">
        <v>3</v>
      </c>
      <c r="K27" s="4" t="s">
        <v>30</v>
      </c>
      <c r="L27" s="4">
        <v>-3152</v>
      </c>
      <c r="M27" s="4">
        <v>-3152</v>
      </c>
      <c r="N27" s="4" t="s">
        <v>92</v>
      </c>
      <c r="O27" s="4" t="s">
        <v>68</v>
      </c>
      <c r="P27" s="4" t="s">
        <v>33</v>
      </c>
      <c r="Q27" s="4">
        <v>0</v>
      </c>
      <c r="R27" s="7">
        <v>45121</v>
      </c>
      <c r="S27" s="6">
        <v>45145</v>
      </c>
      <c r="T27" s="4" t="s">
        <v>34</v>
      </c>
      <c r="U27" s="4">
        <v>-3152</v>
      </c>
      <c r="V27" s="4">
        <v>0</v>
      </c>
      <c r="W27" s="4">
        <v>0</v>
      </c>
      <c r="X27" s="4" t="s">
        <v>93</v>
      </c>
      <c r="Y27" s="4" t="s">
        <v>35</v>
      </c>
    </row>
    <row r="28" s="4" customFormat="1" spans="1:25">
      <c r="A28" s="4" t="s">
        <v>109</v>
      </c>
      <c r="B28" s="4" t="s">
        <v>26</v>
      </c>
      <c r="C28" s="4" t="s">
        <v>27</v>
      </c>
      <c r="D28" s="4" t="s">
        <v>28</v>
      </c>
      <c r="E28" s="4" t="s">
        <v>29</v>
      </c>
      <c r="F28" s="6">
        <v>45129</v>
      </c>
      <c r="G28" s="6">
        <v>45130</v>
      </c>
      <c r="H28" s="4">
        <v>3</v>
      </c>
      <c r="I28" s="4">
        <v>1</v>
      </c>
      <c r="J28" s="4">
        <v>3</v>
      </c>
      <c r="K28" s="4" t="s">
        <v>30</v>
      </c>
      <c r="L28" s="4">
        <v>915.6</v>
      </c>
      <c r="M28" s="4">
        <v>915.6</v>
      </c>
      <c r="N28" s="4" t="s">
        <v>110</v>
      </c>
      <c r="O28" s="4" t="s">
        <v>68</v>
      </c>
      <c r="P28" s="4" t="s">
        <v>33</v>
      </c>
      <c r="Q28" s="4">
        <v>0</v>
      </c>
      <c r="R28" s="7">
        <v>45123</v>
      </c>
      <c r="S28" s="6">
        <v>45145</v>
      </c>
      <c r="T28" s="4" t="s">
        <v>34</v>
      </c>
      <c r="U28" s="4">
        <v>915.6</v>
      </c>
      <c r="V28" s="4">
        <v>0</v>
      </c>
      <c r="W28" s="4">
        <v>0</v>
      </c>
      <c r="X28" s="4" t="s">
        <v>35</v>
      </c>
      <c r="Y28" s="4" t="s">
        <v>35</v>
      </c>
    </row>
    <row r="29" s="4" customFormat="1" spans="1:25">
      <c r="A29" s="4" t="s">
        <v>111</v>
      </c>
      <c r="B29" s="4" t="s">
        <v>26</v>
      </c>
      <c r="C29" s="4" t="s">
        <v>27</v>
      </c>
      <c r="D29" s="4" t="s">
        <v>43</v>
      </c>
      <c r="E29" s="4" t="s">
        <v>88</v>
      </c>
      <c r="F29" s="6">
        <v>45128</v>
      </c>
      <c r="G29" s="6">
        <v>45130</v>
      </c>
      <c r="H29" s="4">
        <v>1</v>
      </c>
      <c r="I29" s="4">
        <v>2</v>
      </c>
      <c r="J29" s="4">
        <v>2</v>
      </c>
      <c r="K29" s="4" t="s">
        <v>30</v>
      </c>
      <c r="L29" s="4">
        <v>2278</v>
      </c>
      <c r="M29" s="4">
        <v>2278</v>
      </c>
      <c r="N29" s="4" t="s">
        <v>112</v>
      </c>
      <c r="O29" s="4" t="s">
        <v>68</v>
      </c>
      <c r="P29" s="4" t="s">
        <v>33</v>
      </c>
      <c r="Q29" s="4">
        <v>0</v>
      </c>
      <c r="R29" s="7">
        <v>45123</v>
      </c>
      <c r="S29" s="6">
        <v>45145</v>
      </c>
      <c r="T29" s="4" t="s">
        <v>34</v>
      </c>
      <c r="U29" s="4">
        <v>2278</v>
      </c>
      <c r="V29" s="4">
        <v>0</v>
      </c>
      <c r="W29" s="4">
        <v>0</v>
      </c>
      <c r="X29" s="4" t="s">
        <v>113</v>
      </c>
      <c r="Y29" s="4" t="s">
        <v>35</v>
      </c>
    </row>
    <row r="30" s="4" customFormat="1" spans="1:25">
      <c r="A30" s="4" t="s">
        <v>114</v>
      </c>
      <c r="B30" s="4" t="s">
        <v>26</v>
      </c>
      <c r="C30" s="4" t="s">
        <v>27</v>
      </c>
      <c r="D30" s="4" t="s">
        <v>28</v>
      </c>
      <c r="E30" s="4" t="s">
        <v>115</v>
      </c>
      <c r="F30" s="6">
        <v>45129</v>
      </c>
      <c r="G30" s="6">
        <v>45130</v>
      </c>
      <c r="H30" s="4">
        <v>3</v>
      </c>
      <c r="I30" s="4">
        <v>1</v>
      </c>
      <c r="J30" s="4">
        <v>3</v>
      </c>
      <c r="K30" s="4" t="s">
        <v>30</v>
      </c>
      <c r="L30" s="4">
        <v>915.6</v>
      </c>
      <c r="M30" s="4">
        <v>915.6</v>
      </c>
      <c r="N30" s="4" t="s">
        <v>116</v>
      </c>
      <c r="O30" s="4" t="s">
        <v>68</v>
      </c>
      <c r="P30" s="4" t="s">
        <v>33</v>
      </c>
      <c r="Q30" s="4">
        <v>0</v>
      </c>
      <c r="R30" s="7">
        <v>45123</v>
      </c>
      <c r="S30" s="6">
        <v>45145</v>
      </c>
      <c r="T30" s="4" t="s">
        <v>34</v>
      </c>
      <c r="U30" s="4">
        <v>915.6</v>
      </c>
      <c r="V30" s="4">
        <v>0</v>
      </c>
      <c r="W30" s="4">
        <v>0</v>
      </c>
      <c r="X30" s="4" t="s">
        <v>35</v>
      </c>
      <c r="Y30" s="4" t="s">
        <v>35</v>
      </c>
    </row>
    <row r="31" s="4" customFormat="1" spans="1:25">
      <c r="A31" s="4" t="s">
        <v>117</v>
      </c>
      <c r="B31" s="4" t="s">
        <v>26</v>
      </c>
      <c r="C31" s="4" t="s">
        <v>27</v>
      </c>
      <c r="D31" s="4" t="s">
        <v>28</v>
      </c>
      <c r="E31" s="4" t="s">
        <v>51</v>
      </c>
      <c r="F31" s="6">
        <v>45128</v>
      </c>
      <c r="G31" s="6">
        <v>45130</v>
      </c>
      <c r="H31" s="4">
        <v>1</v>
      </c>
      <c r="I31" s="4">
        <v>2</v>
      </c>
      <c r="J31" s="4">
        <v>2</v>
      </c>
      <c r="K31" s="4" t="s">
        <v>30</v>
      </c>
      <c r="L31" s="4">
        <v>588</v>
      </c>
      <c r="M31" s="4">
        <v>588</v>
      </c>
      <c r="N31" s="4" t="s">
        <v>118</v>
      </c>
      <c r="O31" s="4" t="s">
        <v>68</v>
      </c>
      <c r="P31" s="4" t="s">
        <v>33</v>
      </c>
      <c r="Q31" s="4">
        <v>0</v>
      </c>
      <c r="R31" s="7">
        <v>45125.0000115741</v>
      </c>
      <c r="S31" s="6">
        <v>45145</v>
      </c>
      <c r="T31" s="4" t="s">
        <v>34</v>
      </c>
      <c r="U31" s="4">
        <v>588</v>
      </c>
      <c r="V31" s="4">
        <v>0</v>
      </c>
      <c r="W31" s="4">
        <v>0</v>
      </c>
      <c r="X31" s="4" t="s">
        <v>35</v>
      </c>
      <c r="Y31" s="4" t="s">
        <v>35</v>
      </c>
    </row>
    <row r="32" s="4" customFormat="1" spans="1:25">
      <c r="A32" s="4" t="s">
        <v>119</v>
      </c>
      <c r="B32" s="4" t="s">
        <v>26</v>
      </c>
      <c r="C32" s="4" t="s">
        <v>27</v>
      </c>
      <c r="D32" s="4" t="s">
        <v>28</v>
      </c>
      <c r="E32" s="4" t="s">
        <v>120</v>
      </c>
      <c r="F32" s="6">
        <v>45129</v>
      </c>
      <c r="G32" s="6">
        <v>45130</v>
      </c>
      <c r="H32" s="4">
        <v>1</v>
      </c>
      <c r="I32" s="4">
        <v>1</v>
      </c>
      <c r="J32" s="4">
        <v>1</v>
      </c>
      <c r="K32" s="4" t="s">
        <v>30</v>
      </c>
      <c r="L32" s="4">
        <v>322</v>
      </c>
      <c r="M32" s="4">
        <v>322</v>
      </c>
      <c r="N32" s="4" t="s">
        <v>121</v>
      </c>
      <c r="O32" s="4" t="s">
        <v>68</v>
      </c>
      <c r="P32" s="4" t="s">
        <v>33</v>
      </c>
      <c r="Q32" s="4">
        <v>0</v>
      </c>
      <c r="R32" s="7">
        <v>45125.0000115741</v>
      </c>
      <c r="S32" s="6">
        <v>45145</v>
      </c>
      <c r="T32" s="4" t="s">
        <v>34</v>
      </c>
      <c r="U32" s="4">
        <v>322</v>
      </c>
      <c r="V32" s="4">
        <v>0</v>
      </c>
      <c r="W32" s="4">
        <v>0</v>
      </c>
      <c r="X32" s="4" t="s">
        <v>35</v>
      </c>
      <c r="Y32" s="4" t="s">
        <v>35</v>
      </c>
    </row>
    <row r="33" s="4" customFormat="1" spans="1:25">
      <c r="A33" s="4" t="s">
        <v>122</v>
      </c>
      <c r="B33" s="4" t="s">
        <v>26</v>
      </c>
      <c r="C33" s="4" t="s">
        <v>27</v>
      </c>
      <c r="D33" s="4" t="s">
        <v>28</v>
      </c>
      <c r="E33" s="4" t="s">
        <v>29</v>
      </c>
      <c r="F33" s="6">
        <v>45129</v>
      </c>
      <c r="G33" s="6">
        <v>45130</v>
      </c>
      <c r="H33" s="4">
        <v>1</v>
      </c>
      <c r="I33" s="4">
        <v>1</v>
      </c>
      <c r="J33" s="4">
        <v>1</v>
      </c>
      <c r="K33" s="4" t="s">
        <v>30</v>
      </c>
      <c r="L33" s="4">
        <v>305.2</v>
      </c>
      <c r="M33" s="4">
        <v>305.2</v>
      </c>
      <c r="N33" s="4" t="s">
        <v>123</v>
      </c>
      <c r="O33" s="4" t="s">
        <v>68</v>
      </c>
      <c r="P33" s="4" t="s">
        <v>33</v>
      </c>
      <c r="Q33" s="4">
        <v>0</v>
      </c>
      <c r="R33" s="7">
        <v>45126.0000115741</v>
      </c>
      <c r="S33" s="6">
        <v>45145</v>
      </c>
      <c r="T33" s="4" t="s">
        <v>34</v>
      </c>
      <c r="U33" s="4">
        <v>305.2</v>
      </c>
      <c r="V33" s="4">
        <v>0</v>
      </c>
      <c r="W33" s="4">
        <v>0</v>
      </c>
      <c r="X33" s="4" t="s">
        <v>35</v>
      </c>
      <c r="Y33" s="4" t="s">
        <v>35</v>
      </c>
    </row>
    <row r="34" s="4" customFormat="1" spans="1:25">
      <c r="A34" s="4" t="s">
        <v>124</v>
      </c>
      <c r="B34" s="4" t="s">
        <v>26</v>
      </c>
      <c r="C34" s="4" t="s">
        <v>27</v>
      </c>
      <c r="D34" s="4" t="s">
        <v>28</v>
      </c>
      <c r="E34" s="4" t="s">
        <v>115</v>
      </c>
      <c r="F34" s="6">
        <v>45129</v>
      </c>
      <c r="G34" s="6">
        <v>45130</v>
      </c>
      <c r="H34" s="4">
        <v>1</v>
      </c>
      <c r="I34" s="4">
        <v>1</v>
      </c>
      <c r="J34" s="4">
        <v>1</v>
      </c>
      <c r="K34" s="4" t="s">
        <v>30</v>
      </c>
      <c r="L34" s="4">
        <v>305.2</v>
      </c>
      <c r="M34" s="4">
        <v>305.2</v>
      </c>
      <c r="N34" s="4" t="s">
        <v>125</v>
      </c>
      <c r="O34" s="4" t="s">
        <v>68</v>
      </c>
      <c r="P34" s="4" t="s">
        <v>33</v>
      </c>
      <c r="Q34" s="4">
        <v>0</v>
      </c>
      <c r="R34" s="7">
        <v>45126.0000115741</v>
      </c>
      <c r="S34" s="6">
        <v>45145</v>
      </c>
      <c r="T34" s="4" t="s">
        <v>34</v>
      </c>
      <c r="U34" s="4">
        <v>305.2</v>
      </c>
      <c r="V34" s="4">
        <v>0</v>
      </c>
      <c r="W34" s="4">
        <v>0</v>
      </c>
      <c r="X34" s="4" t="s">
        <v>35</v>
      </c>
      <c r="Y34" s="4" t="s">
        <v>35</v>
      </c>
    </row>
    <row r="35" s="4" customFormat="1" spans="1:25">
      <c r="A35" s="4" t="s">
        <v>117</v>
      </c>
      <c r="B35" s="4" t="s">
        <v>26</v>
      </c>
      <c r="C35" s="4" t="s">
        <v>36</v>
      </c>
      <c r="D35" s="4" t="s">
        <v>28</v>
      </c>
      <c r="E35" s="4" t="s">
        <v>51</v>
      </c>
      <c r="F35" s="6">
        <v>45128</v>
      </c>
      <c r="G35" s="6">
        <v>45130</v>
      </c>
      <c r="H35" s="4">
        <v>1</v>
      </c>
      <c r="I35" s="4">
        <v>2</v>
      </c>
      <c r="J35" s="4">
        <v>2</v>
      </c>
      <c r="K35" s="4" t="s">
        <v>30</v>
      </c>
      <c r="L35" s="4">
        <v>-588</v>
      </c>
      <c r="M35" s="4">
        <v>-588</v>
      </c>
      <c r="N35" s="4" t="s">
        <v>118</v>
      </c>
      <c r="O35" s="4" t="s">
        <v>68</v>
      </c>
      <c r="P35" s="4" t="s">
        <v>33</v>
      </c>
      <c r="Q35" s="4">
        <v>0</v>
      </c>
      <c r="R35" s="7">
        <v>45125.0000115741</v>
      </c>
      <c r="S35" s="6">
        <v>45145</v>
      </c>
      <c r="T35" s="4" t="s">
        <v>34</v>
      </c>
      <c r="U35" s="4">
        <v>-588</v>
      </c>
      <c r="V35" s="4">
        <v>0</v>
      </c>
      <c r="W35" s="4">
        <v>0</v>
      </c>
      <c r="X35" s="4" t="s">
        <v>35</v>
      </c>
      <c r="Y35" s="4" t="s">
        <v>35</v>
      </c>
    </row>
    <row r="36" s="4" customFormat="1" spans="1:25">
      <c r="A36" s="4" t="s">
        <v>126</v>
      </c>
      <c r="B36" s="4" t="s">
        <v>26</v>
      </c>
      <c r="C36" s="4" t="s">
        <v>27</v>
      </c>
      <c r="D36" s="4" t="s">
        <v>127</v>
      </c>
      <c r="E36" s="4" t="s">
        <v>128</v>
      </c>
      <c r="F36" s="6">
        <v>45129</v>
      </c>
      <c r="G36" s="6">
        <v>45130</v>
      </c>
      <c r="H36" s="4">
        <v>1</v>
      </c>
      <c r="I36" s="4">
        <v>1</v>
      </c>
      <c r="J36" s="4">
        <v>1</v>
      </c>
      <c r="K36" s="4" t="s">
        <v>30</v>
      </c>
      <c r="L36" s="4">
        <v>122.4</v>
      </c>
      <c r="M36" s="4">
        <v>122.4</v>
      </c>
      <c r="N36" s="4" t="s">
        <v>129</v>
      </c>
      <c r="O36" s="4" t="s">
        <v>68</v>
      </c>
      <c r="P36" s="4" t="s">
        <v>33</v>
      </c>
      <c r="Q36" s="4">
        <v>0</v>
      </c>
      <c r="R36" s="7">
        <v>45129.0000115741</v>
      </c>
      <c r="S36" s="6">
        <v>45145</v>
      </c>
      <c r="T36" s="4" t="s">
        <v>34</v>
      </c>
      <c r="U36" s="4">
        <v>122.4</v>
      </c>
      <c r="V36" s="4">
        <v>0</v>
      </c>
      <c r="W36" s="4">
        <v>0</v>
      </c>
      <c r="X36" s="4" t="s">
        <v>130</v>
      </c>
      <c r="Y36" s="4" t="s">
        <v>131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43"/>
  <sheetViews>
    <sheetView tabSelected="1" workbookViewId="0">
      <selection activeCell="A40" sqref="A40:D43"/>
    </sheetView>
  </sheetViews>
  <sheetFormatPr defaultColWidth="9" defaultRowHeight="13.5"/>
  <cols>
    <col min="1" max="1" width="12.625" style="4"/>
    <col min="2" max="3" width="10.375" style="4"/>
    <col min="4" max="4" width="9.375" style="4"/>
    <col min="5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132</v>
      </c>
    </row>
    <row r="2" s="4" customFormat="1" hidden="1" spans="1:9">
      <c r="A2" s="5">
        <v>999224983844589</v>
      </c>
      <c r="B2" s="6">
        <v>45128</v>
      </c>
      <c r="C2" s="6">
        <v>45129</v>
      </c>
      <c r="D2" s="4">
        <v>0</v>
      </c>
      <c r="E2" s="4" t="e">
        <f>VLOOKUP(A2,HOP!A:L,12,0)</f>
        <v>#N/A</v>
      </c>
      <c r="F2" s="4" t="e">
        <f>VLOOKUP(A2,HOP!A:C,3,0)</f>
        <v>#N/A</v>
      </c>
      <c r="G2" s="4" t="e">
        <f>D2-E2</f>
        <v>#N/A</v>
      </c>
      <c r="H2" s="4" t="e">
        <f>$H$1&amp;F2</f>
        <v>#N/A</v>
      </c>
      <c r="I2" s="4" t="e">
        <f>VLOOKUP(A2,HOP!A:U,21,0)</f>
        <v>#N/A</v>
      </c>
    </row>
    <row r="3" s="4" customFormat="1" spans="1:9">
      <c r="A3" s="5">
        <v>999225243830404</v>
      </c>
      <c r="B3" s="6">
        <v>45126</v>
      </c>
      <c r="C3" s="6">
        <v>45129</v>
      </c>
      <c r="D3" s="4">
        <v>3142</v>
      </c>
      <c r="E3" s="4" t="str">
        <f>VLOOKUP(A3,HOP!A:L,12,0)</f>
        <v>3142.00</v>
      </c>
      <c r="F3" s="4" t="str">
        <f>VLOOKUP(A3,HOP!A:C,3,0)</f>
        <v>3618044</v>
      </c>
      <c r="G3" s="4">
        <f t="shared" ref="G3:G31" si="0">D3-E3</f>
        <v>0</v>
      </c>
      <c r="H3" s="4" t="str">
        <f t="shared" ref="H3:H31" si="1">$H$1&amp;F3</f>
        <v>，3618044</v>
      </c>
      <c r="I3" s="4" t="str">
        <f>VLOOKUP(A3,HOP!A:U,21,0)</f>
        <v>直采</v>
      </c>
    </row>
    <row r="4" s="4" customFormat="1" spans="1:9">
      <c r="A4" s="5">
        <v>999225329351238</v>
      </c>
      <c r="B4" s="6">
        <v>45126</v>
      </c>
      <c r="C4" s="6">
        <v>45129</v>
      </c>
      <c r="D4" s="4">
        <v>3214</v>
      </c>
      <c r="E4" s="4" t="str">
        <f>VLOOKUP(A4,HOP!A:L,12,0)</f>
        <v>3214.00</v>
      </c>
      <c r="F4" s="4" t="str">
        <f>VLOOKUP(A4,HOP!A:C,3,0)</f>
        <v>3636139</v>
      </c>
      <c r="G4" s="4">
        <f t="shared" si="0"/>
        <v>0</v>
      </c>
      <c r="H4" s="4" t="str">
        <f t="shared" si="1"/>
        <v>，3636139</v>
      </c>
      <c r="I4" s="4" t="str">
        <f>VLOOKUP(A4,HOP!A:U,21,0)</f>
        <v>直采</v>
      </c>
    </row>
    <row r="5" s="4" customFormat="1" spans="1:9">
      <c r="A5" s="5">
        <v>999225337781497</v>
      </c>
      <c r="B5" s="6">
        <v>45127</v>
      </c>
      <c r="C5" s="6">
        <v>45129</v>
      </c>
      <c r="D5" s="4">
        <v>2226</v>
      </c>
      <c r="E5" s="4" t="str">
        <f>VLOOKUP(A5,HOP!A:L,12,0)</f>
        <v>2226.00</v>
      </c>
      <c r="F5" s="4" t="str">
        <f>VLOOKUP(A5,HOP!A:C,3,0)</f>
        <v>3636992</v>
      </c>
      <c r="G5" s="4">
        <f t="shared" si="0"/>
        <v>0</v>
      </c>
      <c r="H5" s="4" t="str">
        <f t="shared" si="1"/>
        <v>，3636992</v>
      </c>
      <c r="I5" s="4" t="str">
        <f>VLOOKUP(A5,HOP!A:U,21,0)</f>
        <v>直采</v>
      </c>
    </row>
    <row r="6" s="4" customFormat="1" hidden="1" spans="1:10">
      <c r="A6" s="5">
        <v>25379158232</v>
      </c>
      <c r="B6" s="6">
        <v>45127</v>
      </c>
      <c r="C6" s="6">
        <v>45129</v>
      </c>
      <c r="D6" s="4">
        <v>588</v>
      </c>
      <c r="E6" s="4">
        <v>588</v>
      </c>
      <c r="F6" s="8" t="s">
        <v>133</v>
      </c>
      <c r="G6" s="4">
        <f t="shared" si="0"/>
        <v>0</v>
      </c>
      <c r="H6" s="4" t="str">
        <f t="shared" si="1"/>
        <v>，202307170819360069</v>
      </c>
      <c r="I6" s="4" t="e">
        <f>VLOOKUP(A6,HOP!A:U,21,0)</f>
        <v>#N/A</v>
      </c>
      <c r="J6" s="4">
        <v>7.17</v>
      </c>
    </row>
    <row r="7" s="4" customFormat="1" hidden="1" spans="1:10">
      <c r="A7" s="5">
        <v>25379158241</v>
      </c>
      <c r="B7" s="6">
        <v>45127</v>
      </c>
      <c r="C7" s="6">
        <v>45129</v>
      </c>
      <c r="D7" s="4">
        <v>588</v>
      </c>
      <c r="E7" s="4">
        <v>588</v>
      </c>
      <c r="F7" s="8" t="s">
        <v>134</v>
      </c>
      <c r="G7" s="4">
        <f t="shared" si="0"/>
        <v>0</v>
      </c>
      <c r="H7" s="4" t="str">
        <f t="shared" si="1"/>
        <v>，202307170823320020</v>
      </c>
      <c r="I7" s="4" t="e">
        <f>VLOOKUP(A7,HOP!A:U,21,0)</f>
        <v>#N/A</v>
      </c>
      <c r="J7" s="4">
        <v>7.17</v>
      </c>
    </row>
    <row r="8" s="4" customFormat="1" hidden="1" spans="1:10">
      <c r="A8" s="9" t="s">
        <v>135</v>
      </c>
      <c r="B8" s="6">
        <v>45128</v>
      </c>
      <c r="C8" s="6">
        <v>45129</v>
      </c>
      <c r="D8" s="4">
        <v>1134</v>
      </c>
      <c r="E8" s="4">
        <v>1134</v>
      </c>
      <c r="F8" s="8" t="s">
        <v>136</v>
      </c>
      <c r="G8" s="4">
        <f t="shared" si="0"/>
        <v>0</v>
      </c>
      <c r="H8" s="4" t="str">
        <f t="shared" si="1"/>
        <v>，202307192311250076</v>
      </c>
      <c r="I8" s="4" t="e">
        <f>VLOOKUP(A8,HOP!A:U,21,0)</f>
        <v>#N/A</v>
      </c>
      <c r="J8" s="4">
        <v>7.19</v>
      </c>
    </row>
    <row r="9" s="4" customFormat="1" hidden="1" spans="1:10">
      <c r="A9" s="9" t="s">
        <v>137</v>
      </c>
      <c r="B9" s="6">
        <v>45128</v>
      </c>
      <c r="C9" s="6">
        <v>45129</v>
      </c>
      <c r="D9" s="4">
        <v>360.5</v>
      </c>
      <c r="E9" s="4">
        <v>360.5</v>
      </c>
      <c r="F9" s="8" t="s">
        <v>138</v>
      </c>
      <c r="G9" s="4">
        <f t="shared" si="0"/>
        <v>0</v>
      </c>
      <c r="H9" s="4" t="str">
        <f t="shared" si="1"/>
        <v>，202307210902100021</v>
      </c>
      <c r="I9" s="4" t="e">
        <f>VLOOKUP(A9,HOP!A:U,21,0)</f>
        <v>#N/A</v>
      </c>
      <c r="J9" s="4">
        <v>7.21</v>
      </c>
    </row>
    <row r="10" s="4" customFormat="1" hidden="1" spans="1:10">
      <c r="A10" s="9" t="s">
        <v>139</v>
      </c>
      <c r="B10" s="6">
        <v>45128</v>
      </c>
      <c r="C10" s="6">
        <v>45129</v>
      </c>
      <c r="D10" s="4">
        <v>360.5</v>
      </c>
      <c r="E10" s="4">
        <v>360.5</v>
      </c>
      <c r="F10" s="8" t="s">
        <v>140</v>
      </c>
      <c r="G10" s="4">
        <f t="shared" si="0"/>
        <v>0</v>
      </c>
      <c r="H10" s="4" t="str">
        <f t="shared" si="1"/>
        <v>，202307210906290025</v>
      </c>
      <c r="I10" s="4" t="e">
        <f>VLOOKUP(A10,HOP!A:U,21,0)</f>
        <v>#N/A</v>
      </c>
      <c r="J10" s="4">
        <v>7.21</v>
      </c>
    </row>
    <row r="11" s="4" customFormat="1" spans="1:9">
      <c r="A11" s="5">
        <v>999225165957557</v>
      </c>
      <c r="B11" s="6">
        <v>45127</v>
      </c>
      <c r="C11" s="6">
        <v>45130</v>
      </c>
      <c r="D11" s="4">
        <v>3287</v>
      </c>
      <c r="E11" s="4" t="str">
        <f>VLOOKUP(A11,HOP!A:L,12,0)</f>
        <v>3287.00</v>
      </c>
      <c r="F11" s="4" t="str">
        <f>VLOOKUP(A11,HOP!A:C,3,0)</f>
        <v>3601863</v>
      </c>
      <c r="G11" s="4">
        <f t="shared" si="0"/>
        <v>0</v>
      </c>
      <c r="H11" s="4" t="str">
        <f t="shared" si="1"/>
        <v>，3601863</v>
      </c>
      <c r="I11" s="4" t="str">
        <f>VLOOKUP(A11,HOP!A:U,21,0)</f>
        <v>直采</v>
      </c>
    </row>
    <row r="12" s="4" customFormat="1" spans="1:9">
      <c r="A12" s="5">
        <v>999225260700714</v>
      </c>
      <c r="B12" s="6">
        <v>45126</v>
      </c>
      <c r="C12" s="6">
        <v>45130</v>
      </c>
      <c r="D12" s="4">
        <v>4492</v>
      </c>
      <c r="E12" s="4" t="str">
        <f>VLOOKUP(A12,HOP!A:L,12,0)</f>
        <v>4492.00</v>
      </c>
      <c r="F12" s="4" t="str">
        <f>VLOOKUP(A12,HOP!A:C,3,0)</f>
        <v>3621352</v>
      </c>
      <c r="G12" s="4">
        <f t="shared" si="0"/>
        <v>0</v>
      </c>
      <c r="H12" s="4" t="str">
        <f t="shared" si="1"/>
        <v>，3621352</v>
      </c>
      <c r="I12" s="4" t="str">
        <f>VLOOKUP(A12,HOP!A:U,21,0)</f>
        <v>直采</v>
      </c>
    </row>
    <row r="13" s="4" customFormat="1" spans="1:9">
      <c r="A13" s="5">
        <v>999225290876347</v>
      </c>
      <c r="B13" s="6">
        <v>45128</v>
      </c>
      <c r="C13" s="6">
        <v>45130</v>
      </c>
      <c r="D13" s="4">
        <v>2392</v>
      </c>
      <c r="E13" s="4" t="str">
        <f>VLOOKUP(A13,HOP!A:L,12,0)</f>
        <v>2392.00</v>
      </c>
      <c r="F13" s="4" t="str">
        <f>VLOOKUP(A13,HOP!A:C,3,0)</f>
        <v>3628135</v>
      </c>
      <c r="G13" s="4">
        <f t="shared" si="0"/>
        <v>0</v>
      </c>
      <c r="H13" s="4" t="str">
        <f t="shared" si="1"/>
        <v>，3628135</v>
      </c>
      <c r="I13" s="4" t="str">
        <f>VLOOKUP(A13,HOP!A:U,21,0)</f>
        <v>直采</v>
      </c>
    </row>
    <row r="14" s="4" customFormat="1" spans="1:9">
      <c r="A14" s="5">
        <v>999225297572334</v>
      </c>
      <c r="B14" s="6">
        <v>45128</v>
      </c>
      <c r="C14" s="6">
        <v>45130</v>
      </c>
      <c r="D14" s="4">
        <v>2496</v>
      </c>
      <c r="E14" s="4" t="str">
        <f>VLOOKUP(A14,HOP!A:L,12,0)</f>
        <v>2496.00</v>
      </c>
      <c r="F14" s="4" t="str">
        <f>VLOOKUP(A14,HOP!A:C,3,0)</f>
        <v>3628985</v>
      </c>
      <c r="G14" s="4">
        <f t="shared" si="0"/>
        <v>0</v>
      </c>
      <c r="H14" s="4" t="str">
        <f t="shared" si="1"/>
        <v>，3628985</v>
      </c>
      <c r="I14" s="4" t="str">
        <f>VLOOKUP(A14,HOP!A:U,21,0)</f>
        <v>直采</v>
      </c>
    </row>
    <row r="15" s="4" customFormat="1" hidden="1" spans="1:9">
      <c r="A15" s="5">
        <v>999225307625864</v>
      </c>
      <c r="B15" s="6">
        <v>45129</v>
      </c>
      <c r="C15" s="6">
        <v>45130</v>
      </c>
      <c r="D15" s="4">
        <v>0</v>
      </c>
      <c r="E15" s="4" t="e">
        <f>VLOOKUP(A15,HOP!A:L,12,0)</f>
        <v>#N/A</v>
      </c>
      <c r="F15" s="4" t="e">
        <f>VLOOKUP(A15,HOP!A:C,3,0)</f>
        <v>#N/A</v>
      </c>
      <c r="G15" s="4" t="e">
        <f t="shared" si="0"/>
        <v>#N/A</v>
      </c>
      <c r="H15" s="4" t="e">
        <f t="shared" si="1"/>
        <v>#N/A</v>
      </c>
      <c r="I15" s="4" t="e">
        <f>VLOOKUP(A15,HOP!A:U,21,0)</f>
        <v>#N/A</v>
      </c>
    </row>
    <row r="16" s="4" customFormat="1" spans="1:9">
      <c r="A16" s="5">
        <v>999225310192877</v>
      </c>
      <c r="B16" s="6">
        <v>45127</v>
      </c>
      <c r="C16" s="6">
        <v>45130</v>
      </c>
      <c r="D16" s="4">
        <v>3376</v>
      </c>
      <c r="E16" s="4" t="str">
        <f>VLOOKUP(A16,HOP!A:L,12,0)</f>
        <v>3376.00</v>
      </c>
      <c r="F16" s="4" t="str">
        <f>VLOOKUP(A16,HOP!A:C,3,0)</f>
        <v>3632123</v>
      </c>
      <c r="G16" s="4">
        <f t="shared" si="0"/>
        <v>0</v>
      </c>
      <c r="H16" s="4" t="str">
        <f t="shared" si="1"/>
        <v>，3632123</v>
      </c>
      <c r="I16" s="4" t="str">
        <f>VLOOKUP(A16,HOP!A:U,21,0)</f>
        <v>直采</v>
      </c>
    </row>
    <row r="17" s="4" customFormat="1" hidden="1" spans="1:9">
      <c r="A17" s="5">
        <v>999225326651488</v>
      </c>
      <c r="B17" s="6">
        <v>45127</v>
      </c>
      <c r="C17" s="6">
        <v>45130</v>
      </c>
      <c r="D17" s="4">
        <v>0</v>
      </c>
      <c r="E17" s="4" t="e">
        <f>VLOOKUP(A17,HOP!A:L,12,0)</f>
        <v>#N/A</v>
      </c>
      <c r="F17" s="4" t="e">
        <f>VLOOKUP(A17,HOP!A:C,3,0)</f>
        <v>#N/A</v>
      </c>
      <c r="G17" s="4" t="e">
        <f t="shared" si="0"/>
        <v>#N/A</v>
      </c>
      <c r="H17" s="4" t="e">
        <f t="shared" si="1"/>
        <v>#N/A</v>
      </c>
      <c r="I17" s="4" t="e">
        <f>VLOOKUP(A17,HOP!A:U,21,0)</f>
        <v>#N/A</v>
      </c>
    </row>
    <row r="18" s="4" customFormat="1" hidden="1" spans="1:9">
      <c r="A18" s="5">
        <v>999225326655065</v>
      </c>
      <c r="B18" s="6">
        <v>45127</v>
      </c>
      <c r="C18" s="6">
        <v>45130</v>
      </c>
      <c r="D18" s="4">
        <v>0</v>
      </c>
      <c r="E18" s="4" t="e">
        <f>VLOOKUP(A18,HOP!A:L,12,0)</f>
        <v>#N/A</v>
      </c>
      <c r="F18" s="4" t="e">
        <f>VLOOKUP(A18,HOP!A:C,3,0)</f>
        <v>#N/A</v>
      </c>
      <c r="G18" s="4" t="e">
        <f t="shared" si="0"/>
        <v>#N/A</v>
      </c>
      <c r="H18" s="4" t="e">
        <f t="shared" si="1"/>
        <v>#N/A</v>
      </c>
      <c r="I18" s="4" t="e">
        <f>VLOOKUP(A18,HOP!A:U,21,0)</f>
        <v>#N/A</v>
      </c>
    </row>
    <row r="19" s="4" customFormat="1" spans="1:9">
      <c r="A19" s="5">
        <v>999225328734823</v>
      </c>
      <c r="B19" s="6">
        <v>45128</v>
      </c>
      <c r="C19" s="6">
        <v>45130</v>
      </c>
      <c r="D19" s="4">
        <v>2268</v>
      </c>
      <c r="E19" s="4" t="str">
        <f>VLOOKUP(A19,HOP!A:L,12,0)</f>
        <v>2268.00</v>
      </c>
      <c r="F19" s="4" t="str">
        <f>VLOOKUP(A19,HOP!A:C,3,0)</f>
        <v>3635856</v>
      </c>
      <c r="G19" s="4">
        <f t="shared" si="0"/>
        <v>0</v>
      </c>
      <c r="H19" s="4" t="str">
        <f t="shared" si="1"/>
        <v>，3635856</v>
      </c>
      <c r="I19" s="4" t="str">
        <f>VLOOKUP(A19,HOP!A:U,21,0)</f>
        <v>直采</v>
      </c>
    </row>
    <row r="20" s="4" customFormat="1" spans="1:9">
      <c r="A20" s="5">
        <v>999225329703068</v>
      </c>
      <c r="B20" s="6">
        <v>45127</v>
      </c>
      <c r="C20" s="6">
        <v>45130</v>
      </c>
      <c r="D20" s="4">
        <v>11265</v>
      </c>
      <c r="E20" s="4" t="str">
        <f>VLOOKUP(A20,HOP!A:L,12,0)</f>
        <v>11265.00</v>
      </c>
      <c r="F20" s="4" t="str">
        <f>VLOOKUP(A20,HOP!A:C,3,0)</f>
        <v>3636197</v>
      </c>
      <c r="G20" s="4">
        <f t="shared" si="0"/>
        <v>0</v>
      </c>
      <c r="H20" s="4" t="str">
        <f t="shared" si="1"/>
        <v>，3636197</v>
      </c>
      <c r="I20" s="4" t="str">
        <f>VLOOKUP(A20,HOP!A:U,21,0)</f>
        <v>直采</v>
      </c>
    </row>
    <row r="21" s="4" customFormat="1" spans="1:9">
      <c r="A21" s="5">
        <v>999225339776504</v>
      </c>
      <c r="B21" s="6">
        <v>45128</v>
      </c>
      <c r="C21" s="6">
        <v>45130</v>
      </c>
      <c r="D21" s="4">
        <v>4536</v>
      </c>
      <c r="E21" s="4" t="str">
        <f>VLOOKUP(A21,HOP!A:L,12,0)</f>
        <v>4536.00</v>
      </c>
      <c r="F21" s="4" t="str">
        <f>VLOOKUP(A21,HOP!A:C,3,0)</f>
        <v>3637462</v>
      </c>
      <c r="G21" s="4">
        <f t="shared" si="0"/>
        <v>0</v>
      </c>
      <c r="H21" s="4" t="str">
        <f t="shared" si="1"/>
        <v>，3637462</v>
      </c>
      <c r="I21" s="4" t="str">
        <f>VLOOKUP(A21,HOP!A:U,21,0)</f>
        <v>直采</v>
      </c>
    </row>
    <row r="22" s="4" customFormat="1" spans="1:9">
      <c r="A22" s="5">
        <v>999225349971893</v>
      </c>
      <c r="B22" s="6">
        <v>45128</v>
      </c>
      <c r="C22" s="6">
        <v>45130</v>
      </c>
      <c r="D22" s="4">
        <v>2476</v>
      </c>
      <c r="E22" s="4" t="str">
        <f>VLOOKUP(A22,HOP!A:L,12,0)</f>
        <v>2476.00</v>
      </c>
      <c r="F22" s="4" t="str">
        <f>VLOOKUP(A22,HOP!A:C,3,0)</f>
        <v>3639924</v>
      </c>
      <c r="G22" s="4">
        <f t="shared" si="0"/>
        <v>0</v>
      </c>
      <c r="H22" s="4" t="str">
        <f t="shared" si="1"/>
        <v>，3639924</v>
      </c>
      <c r="I22" s="4" t="str">
        <f>VLOOKUP(A22,HOP!A:U,21,0)</f>
        <v>直采</v>
      </c>
    </row>
    <row r="23" s="4" customFormat="1" hidden="1" spans="1:10">
      <c r="A23" s="9" t="s">
        <v>141</v>
      </c>
      <c r="B23" s="6">
        <v>45129</v>
      </c>
      <c r="C23" s="6">
        <v>45130</v>
      </c>
      <c r="D23" s="4">
        <v>294</v>
      </c>
      <c r="E23" s="4">
        <v>294</v>
      </c>
      <c r="F23" s="8" t="s">
        <v>142</v>
      </c>
      <c r="G23" s="4">
        <f t="shared" si="0"/>
        <v>0</v>
      </c>
      <c r="H23" s="4" t="str">
        <f t="shared" si="1"/>
        <v>，202307160758430071</v>
      </c>
      <c r="I23" s="4" t="e">
        <f>VLOOKUP(A23,HOP!A:U,21,0)</f>
        <v>#N/A</v>
      </c>
      <c r="J23" s="4">
        <v>7.16</v>
      </c>
    </row>
    <row r="24" s="4" customFormat="1" hidden="1" spans="1:10">
      <c r="A24" s="9" t="s">
        <v>143</v>
      </c>
      <c r="B24" s="6">
        <v>45129</v>
      </c>
      <c r="C24" s="6">
        <v>45130</v>
      </c>
      <c r="D24" s="4">
        <v>915.6</v>
      </c>
      <c r="E24" s="4">
        <v>915.6</v>
      </c>
      <c r="F24" s="8" t="s">
        <v>144</v>
      </c>
      <c r="G24" s="4">
        <f t="shared" si="0"/>
        <v>0</v>
      </c>
      <c r="H24" s="4" t="str">
        <f t="shared" si="1"/>
        <v>，202307162252340021</v>
      </c>
      <c r="I24" s="4" t="e">
        <f>VLOOKUP(A24,HOP!A:U,21,0)</f>
        <v>#N/A</v>
      </c>
      <c r="J24" s="4">
        <v>7.16</v>
      </c>
    </row>
    <row r="25" s="4" customFormat="1" spans="1:9">
      <c r="A25" s="5">
        <v>999225376481897</v>
      </c>
      <c r="B25" s="6">
        <v>45128</v>
      </c>
      <c r="C25" s="6">
        <v>45130</v>
      </c>
      <c r="D25" s="4">
        <v>2278</v>
      </c>
      <c r="E25" s="4" t="str">
        <f>VLOOKUP(A25,HOP!A:L,12,0)</f>
        <v>2278.00</v>
      </c>
      <c r="F25" s="4" t="str">
        <f>VLOOKUP(A25,HOP!A:C,3,0)</f>
        <v>3645230</v>
      </c>
      <c r="G25" s="4">
        <f t="shared" si="0"/>
        <v>0</v>
      </c>
      <c r="H25" s="4" t="str">
        <f t="shared" si="1"/>
        <v>，3645230</v>
      </c>
      <c r="I25" s="4" t="str">
        <f>VLOOKUP(A25,HOP!A:U,21,0)</f>
        <v>直采</v>
      </c>
    </row>
    <row r="26" s="4" customFormat="1" hidden="1" spans="1:10">
      <c r="A26" s="9" t="s">
        <v>145</v>
      </c>
      <c r="B26" s="6">
        <v>45129</v>
      </c>
      <c r="C26" s="6">
        <v>45130</v>
      </c>
      <c r="D26" s="4">
        <v>915.6</v>
      </c>
      <c r="E26" s="4">
        <v>915.6</v>
      </c>
      <c r="F26" s="8" t="s">
        <v>146</v>
      </c>
      <c r="G26" s="4">
        <f t="shared" si="0"/>
        <v>0</v>
      </c>
      <c r="H26" s="4" t="str">
        <f t="shared" si="1"/>
        <v>，202307162318480077</v>
      </c>
      <c r="I26" s="4" t="e">
        <f>VLOOKUP(A26,HOP!A:U,21,0)</f>
        <v>#N/A</v>
      </c>
      <c r="J26" s="4">
        <v>7.16</v>
      </c>
    </row>
    <row r="27" s="4" customFormat="1" hidden="1" spans="1:9">
      <c r="A27" s="5">
        <v>999225404924573</v>
      </c>
      <c r="B27" s="6">
        <v>45128</v>
      </c>
      <c r="C27" s="6">
        <v>45130</v>
      </c>
      <c r="D27" s="4">
        <v>0</v>
      </c>
      <c r="E27" s="4" t="e">
        <f>VLOOKUP(A27,HOP!A:L,12,0)</f>
        <v>#N/A</v>
      </c>
      <c r="F27" s="4" t="e">
        <f>VLOOKUP(A27,HOP!A:C,3,0)</f>
        <v>#N/A</v>
      </c>
      <c r="G27" s="4" t="e">
        <f t="shared" si="0"/>
        <v>#N/A</v>
      </c>
      <c r="H27" s="4" t="e">
        <f t="shared" si="1"/>
        <v>#N/A</v>
      </c>
      <c r="I27" s="4" t="e">
        <f>VLOOKUP(A27,HOP!A:U,21,0)</f>
        <v>#N/A</v>
      </c>
    </row>
    <row r="28" s="4" customFormat="1" hidden="1" spans="1:10">
      <c r="A28" s="9" t="s">
        <v>147</v>
      </c>
      <c r="B28" s="6">
        <v>45129</v>
      </c>
      <c r="C28" s="6">
        <v>45130</v>
      </c>
      <c r="D28" s="4">
        <v>322</v>
      </c>
      <c r="E28" s="4">
        <v>322</v>
      </c>
      <c r="F28" s="8" t="s">
        <v>148</v>
      </c>
      <c r="G28" s="4">
        <f t="shared" si="0"/>
        <v>0</v>
      </c>
      <c r="H28" s="4" t="str">
        <f t="shared" si="1"/>
        <v>，202307182133150071</v>
      </c>
      <c r="I28" s="4" t="e">
        <f>VLOOKUP(A28,HOP!A:U,21,0)</f>
        <v>#N/A</v>
      </c>
      <c r="J28" s="4">
        <v>7.18</v>
      </c>
    </row>
    <row r="29" s="4" customFormat="1" hidden="1" spans="1:10">
      <c r="A29" s="9" t="s">
        <v>149</v>
      </c>
      <c r="B29" s="6">
        <v>45129</v>
      </c>
      <c r="C29" s="6">
        <v>45130</v>
      </c>
      <c r="D29" s="4">
        <v>305.2</v>
      </c>
      <c r="E29" s="4">
        <v>305.2</v>
      </c>
      <c r="F29" s="8" t="s">
        <v>150</v>
      </c>
      <c r="G29" s="4">
        <f t="shared" si="0"/>
        <v>0</v>
      </c>
      <c r="H29" s="4" t="str">
        <f t="shared" si="1"/>
        <v>，202307191051430020</v>
      </c>
      <c r="I29" s="4" t="e">
        <f>VLOOKUP(A29,HOP!A:U,21,0)</f>
        <v>#N/A</v>
      </c>
      <c r="J29" s="4">
        <v>7.19</v>
      </c>
    </row>
    <row r="30" s="4" customFormat="1" hidden="1" spans="1:10">
      <c r="A30" s="9" t="s">
        <v>151</v>
      </c>
      <c r="B30" s="6">
        <v>45129</v>
      </c>
      <c r="C30" s="6">
        <v>45130</v>
      </c>
      <c r="D30" s="4">
        <v>305.2</v>
      </c>
      <c r="E30" s="4">
        <v>305.2</v>
      </c>
      <c r="F30" s="8" t="s">
        <v>152</v>
      </c>
      <c r="G30" s="4">
        <f t="shared" si="0"/>
        <v>0</v>
      </c>
      <c r="H30" s="4" t="str">
        <f t="shared" si="1"/>
        <v>，202307191059310025</v>
      </c>
      <c r="I30" s="4" t="e">
        <f>VLOOKUP(A30,HOP!A:U,21,0)</f>
        <v>#N/A</v>
      </c>
      <c r="J30" s="4">
        <v>7.19</v>
      </c>
    </row>
    <row r="31" s="4" customFormat="1" spans="1:9">
      <c r="A31" s="5">
        <v>999225519787614</v>
      </c>
      <c r="B31" s="6">
        <v>45129</v>
      </c>
      <c r="C31" s="6">
        <v>45130</v>
      </c>
      <c r="D31" s="4">
        <v>122.4</v>
      </c>
      <c r="E31" s="4" t="str">
        <f>VLOOKUP(A31,HOP!A:L,12,0)</f>
        <v>122.40</v>
      </c>
      <c r="F31" s="4" t="str">
        <f>VLOOKUP(A31,HOP!A:C,3,0)</f>
        <v>3671518</v>
      </c>
      <c r="G31" s="4">
        <f t="shared" si="0"/>
        <v>0</v>
      </c>
      <c r="H31" s="4" t="str">
        <f t="shared" si="1"/>
        <v>，3671518</v>
      </c>
      <c r="I31" s="4" t="str">
        <f>VLOOKUP(A31,HOP!A:U,21,0)</f>
        <v>直采</v>
      </c>
    </row>
    <row r="33" spans="4:4">
      <c r="D33" s="4">
        <f>SUM(D2:D32)</f>
        <v>53659</v>
      </c>
    </row>
    <row r="40" spans="1:4">
      <c r="A40" s="4" t="s">
        <v>153</v>
      </c>
      <c r="C40" s="4">
        <v>47570.4</v>
      </c>
      <c r="D40" s="4">
        <v>51698.3</v>
      </c>
    </row>
    <row r="41" spans="1:4">
      <c r="A41" s="4" t="s">
        <v>154</v>
      </c>
      <c r="C41" s="4">
        <v>6088.6</v>
      </c>
      <c r="D41" s="4">
        <v>6616.94</v>
      </c>
    </row>
    <row r="42" spans="1:4">
      <c r="A42" s="4" t="s">
        <v>155</v>
      </c>
      <c r="C42" s="4">
        <f>SUBTOTAL(9,C40:C41)</f>
        <v>53659</v>
      </c>
      <c r="D42" s="4">
        <f>SUBTOTAL(9,D40:D41)</f>
        <v>58315.24</v>
      </c>
    </row>
    <row r="43" spans="1:1">
      <c r="A43" s="4" t="s">
        <v>156</v>
      </c>
    </row>
  </sheetData>
  <autoFilter ref="A1:XFD33">
    <filterColumn colId="3">
      <filters blank="1">
        <filter val="2392"/>
        <filter val="4492"/>
        <filter val="294"/>
        <filter val="3214"/>
        <filter val="2496"/>
        <filter val="53659"/>
        <filter val="322"/>
        <filter val="305.2"/>
        <filter val="122.4"/>
        <filter val="11265"/>
        <filter val="360.5"/>
        <filter val="2226"/>
        <filter val="915.6"/>
        <filter val="2268"/>
        <filter val="1134"/>
        <filter val="2476"/>
        <filter val="3376"/>
        <filter val="4536"/>
        <filter val="2278"/>
        <filter val="3142"/>
        <filter val="3287"/>
        <filter val="588"/>
      </filters>
    </filterColumn>
    <filterColumn colId="8">
      <filters blank="1">
        <filter val="直采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5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157</v>
      </c>
      <c r="B1" s="2" t="s">
        <v>158</v>
      </c>
      <c r="C1" s="2" t="s">
        <v>159</v>
      </c>
      <c r="D1" s="2" t="s">
        <v>160</v>
      </c>
      <c r="E1" s="2" t="s">
        <v>13</v>
      </c>
      <c r="F1" s="2" t="s">
        <v>5</v>
      </c>
      <c r="G1" s="2" t="s">
        <v>6</v>
      </c>
      <c r="H1" s="2" t="s">
        <v>161</v>
      </c>
      <c r="I1" s="2" t="s">
        <v>162</v>
      </c>
      <c r="J1" s="2" t="s">
        <v>163</v>
      </c>
      <c r="K1" s="2" t="s">
        <v>164</v>
      </c>
      <c r="L1" s="2" t="s">
        <v>165</v>
      </c>
      <c r="M1" s="2" t="s">
        <v>166</v>
      </c>
      <c r="N1" s="2" t="s">
        <v>167</v>
      </c>
      <c r="O1" s="2" t="s">
        <v>168</v>
      </c>
      <c r="P1" s="2" t="s">
        <v>169</v>
      </c>
      <c r="Q1" s="2" t="s">
        <v>170</v>
      </c>
      <c r="R1" s="2" t="s">
        <v>171</v>
      </c>
      <c r="S1" s="2" t="s">
        <v>172</v>
      </c>
      <c r="T1" s="2" t="s">
        <v>173</v>
      </c>
      <c r="U1" s="2" t="s">
        <v>174</v>
      </c>
      <c r="V1" s="2" t="s">
        <v>175</v>
      </c>
    </row>
    <row r="2" s="1" customFormat="1" spans="1:22">
      <c r="A2" s="3">
        <v>999225519787614</v>
      </c>
      <c r="B2" s="1" t="s">
        <v>176</v>
      </c>
      <c r="C2" s="1" t="s">
        <v>177</v>
      </c>
      <c r="D2" s="1" t="s">
        <v>178</v>
      </c>
      <c r="E2" s="1" t="s">
        <v>129</v>
      </c>
      <c r="F2" s="1" t="s">
        <v>176</v>
      </c>
      <c r="G2" s="1" t="s">
        <v>179</v>
      </c>
      <c r="H2" s="1" t="s">
        <v>180</v>
      </c>
      <c r="I2" s="1" t="s">
        <v>181</v>
      </c>
      <c r="J2" s="1" t="s">
        <v>182</v>
      </c>
      <c r="K2" s="1" t="s">
        <v>181</v>
      </c>
      <c r="L2" s="1" t="s">
        <v>181</v>
      </c>
      <c r="M2" s="1" t="s">
        <v>183</v>
      </c>
      <c r="N2" s="1" t="s">
        <v>183</v>
      </c>
      <c r="O2" s="1" t="s">
        <v>184</v>
      </c>
      <c r="P2" s="1" t="s">
        <v>185</v>
      </c>
      <c r="Q2" s="1" t="s">
        <v>186</v>
      </c>
      <c r="R2" s="1" t="s">
        <v>187</v>
      </c>
      <c r="S2" s="1" t="s">
        <v>188</v>
      </c>
      <c r="T2" s="1" t="s">
        <v>189</v>
      </c>
      <c r="U2" s="1" t="s">
        <v>190</v>
      </c>
      <c r="V2" s="1" t="s">
        <v>191</v>
      </c>
    </row>
    <row r="3" s="1" customFormat="1" spans="1:22">
      <c r="A3" s="3">
        <v>999225376481897</v>
      </c>
      <c r="B3" s="1" t="s">
        <v>192</v>
      </c>
      <c r="C3" s="1" t="s">
        <v>193</v>
      </c>
      <c r="D3" s="1" t="s">
        <v>194</v>
      </c>
      <c r="E3" s="1" t="s">
        <v>195</v>
      </c>
      <c r="F3" s="1" t="s">
        <v>196</v>
      </c>
      <c r="G3" s="1" t="s">
        <v>179</v>
      </c>
      <c r="H3" s="1" t="s">
        <v>180</v>
      </c>
      <c r="I3" s="1" t="s">
        <v>197</v>
      </c>
      <c r="J3" s="1" t="s">
        <v>182</v>
      </c>
      <c r="K3" s="1" t="s">
        <v>197</v>
      </c>
      <c r="L3" s="1" t="s">
        <v>197</v>
      </c>
      <c r="M3" s="1" t="s">
        <v>183</v>
      </c>
      <c r="N3" s="1" t="s">
        <v>183</v>
      </c>
      <c r="O3" s="1" t="s">
        <v>184</v>
      </c>
      <c r="P3" s="1" t="s">
        <v>185</v>
      </c>
      <c r="Q3" s="1" t="s">
        <v>186</v>
      </c>
      <c r="R3" s="1" t="s">
        <v>198</v>
      </c>
      <c r="S3" s="1" t="s">
        <v>188</v>
      </c>
      <c r="T3" s="1" t="s">
        <v>189</v>
      </c>
      <c r="U3" s="1" t="s">
        <v>190</v>
      </c>
      <c r="V3" s="1" t="s">
        <v>191</v>
      </c>
    </row>
    <row r="4" s="1" customFormat="1" spans="1:22">
      <c r="A4" s="3">
        <v>999225349971893</v>
      </c>
      <c r="B4" s="1" t="s">
        <v>199</v>
      </c>
      <c r="C4" s="1" t="s">
        <v>200</v>
      </c>
      <c r="D4" s="1" t="s">
        <v>194</v>
      </c>
      <c r="E4" s="1" t="s">
        <v>201</v>
      </c>
      <c r="F4" s="1" t="s">
        <v>196</v>
      </c>
      <c r="G4" s="1" t="s">
        <v>179</v>
      </c>
      <c r="H4" s="1" t="s">
        <v>180</v>
      </c>
      <c r="I4" s="1" t="s">
        <v>202</v>
      </c>
      <c r="J4" s="1" t="s">
        <v>182</v>
      </c>
      <c r="K4" s="1" t="s">
        <v>202</v>
      </c>
      <c r="L4" s="1" t="s">
        <v>202</v>
      </c>
      <c r="M4" s="1" t="s">
        <v>183</v>
      </c>
      <c r="N4" s="1" t="s">
        <v>183</v>
      </c>
      <c r="O4" s="1" t="s">
        <v>184</v>
      </c>
      <c r="P4" s="1" t="s">
        <v>185</v>
      </c>
      <c r="Q4" s="1" t="s">
        <v>186</v>
      </c>
      <c r="R4" s="1" t="s">
        <v>203</v>
      </c>
      <c r="S4" s="1" t="s">
        <v>188</v>
      </c>
      <c r="T4" s="1" t="s">
        <v>189</v>
      </c>
      <c r="U4" s="1" t="s">
        <v>190</v>
      </c>
      <c r="V4" s="1" t="s">
        <v>191</v>
      </c>
    </row>
    <row r="5" s="1" customFormat="1" spans="1:22">
      <c r="A5" s="3">
        <v>999225339776504</v>
      </c>
      <c r="B5" s="1" t="s">
        <v>199</v>
      </c>
      <c r="C5" s="1" t="s">
        <v>204</v>
      </c>
      <c r="D5" s="1" t="s">
        <v>194</v>
      </c>
      <c r="E5" s="1" t="s">
        <v>205</v>
      </c>
      <c r="F5" s="1" t="s">
        <v>196</v>
      </c>
      <c r="G5" s="1" t="s">
        <v>179</v>
      </c>
      <c r="H5" s="1" t="s">
        <v>180</v>
      </c>
      <c r="I5" s="1" t="s">
        <v>206</v>
      </c>
      <c r="J5" s="1" t="s">
        <v>182</v>
      </c>
      <c r="K5" s="1" t="s">
        <v>206</v>
      </c>
      <c r="L5" s="1" t="s">
        <v>206</v>
      </c>
      <c r="M5" s="1" t="s">
        <v>183</v>
      </c>
      <c r="N5" s="1" t="s">
        <v>183</v>
      </c>
      <c r="O5" s="1" t="s">
        <v>184</v>
      </c>
      <c r="P5" s="1" t="s">
        <v>185</v>
      </c>
      <c r="Q5" s="1" t="s">
        <v>186</v>
      </c>
      <c r="R5" s="1" t="s">
        <v>207</v>
      </c>
      <c r="S5" s="1" t="s">
        <v>188</v>
      </c>
      <c r="T5" s="1" t="s">
        <v>189</v>
      </c>
      <c r="U5" s="1" t="s">
        <v>190</v>
      </c>
      <c r="V5" s="1" t="s">
        <v>191</v>
      </c>
    </row>
    <row r="6" s="1" customFormat="1" spans="1:22">
      <c r="A6" s="3">
        <v>999225337781497</v>
      </c>
      <c r="B6" s="1" t="s">
        <v>199</v>
      </c>
      <c r="C6" s="1" t="s">
        <v>208</v>
      </c>
      <c r="D6" s="1" t="s">
        <v>194</v>
      </c>
      <c r="E6" s="1" t="s">
        <v>209</v>
      </c>
      <c r="F6" s="1" t="s">
        <v>210</v>
      </c>
      <c r="G6" s="1" t="s">
        <v>176</v>
      </c>
      <c r="H6" s="1" t="s">
        <v>180</v>
      </c>
      <c r="I6" s="1" t="s">
        <v>211</v>
      </c>
      <c r="J6" s="1" t="s">
        <v>182</v>
      </c>
      <c r="K6" s="1" t="s">
        <v>211</v>
      </c>
      <c r="L6" s="1" t="s">
        <v>211</v>
      </c>
      <c r="M6" s="1" t="s">
        <v>183</v>
      </c>
      <c r="N6" s="1" t="s">
        <v>183</v>
      </c>
      <c r="O6" s="1" t="s">
        <v>184</v>
      </c>
      <c r="P6" s="1" t="s">
        <v>185</v>
      </c>
      <c r="Q6" s="1" t="s">
        <v>186</v>
      </c>
      <c r="R6" s="1" t="s">
        <v>212</v>
      </c>
      <c r="S6" s="1" t="s">
        <v>188</v>
      </c>
      <c r="T6" s="1" t="s">
        <v>189</v>
      </c>
      <c r="U6" s="1" t="s">
        <v>190</v>
      </c>
      <c r="V6" s="1" t="s">
        <v>191</v>
      </c>
    </row>
    <row r="7" s="1" customFormat="1" spans="1:22">
      <c r="A7" s="3">
        <v>999225329703068</v>
      </c>
      <c r="B7" s="1" t="s">
        <v>213</v>
      </c>
      <c r="C7" s="1" t="s">
        <v>214</v>
      </c>
      <c r="D7" s="1" t="s">
        <v>215</v>
      </c>
      <c r="E7" s="1" t="s">
        <v>216</v>
      </c>
      <c r="F7" s="1" t="s">
        <v>210</v>
      </c>
      <c r="G7" s="1" t="s">
        <v>179</v>
      </c>
      <c r="H7" s="1" t="s">
        <v>180</v>
      </c>
      <c r="I7" s="1" t="s">
        <v>217</v>
      </c>
      <c r="J7" s="1" t="s">
        <v>182</v>
      </c>
      <c r="K7" s="1" t="s">
        <v>217</v>
      </c>
      <c r="L7" s="1" t="s">
        <v>217</v>
      </c>
      <c r="M7" s="1" t="s">
        <v>183</v>
      </c>
      <c r="N7" s="1" t="s">
        <v>183</v>
      </c>
      <c r="O7" s="1" t="s">
        <v>184</v>
      </c>
      <c r="P7" s="1" t="s">
        <v>185</v>
      </c>
      <c r="Q7" s="1" t="s">
        <v>186</v>
      </c>
      <c r="R7" s="1" t="s">
        <v>218</v>
      </c>
      <c r="S7" s="1" t="s">
        <v>188</v>
      </c>
      <c r="T7" s="1" t="s">
        <v>189</v>
      </c>
      <c r="U7" s="1" t="s">
        <v>190</v>
      </c>
      <c r="V7" s="1" t="s">
        <v>191</v>
      </c>
    </row>
    <row r="8" s="1" customFormat="1" spans="1:22">
      <c r="A8" s="3">
        <v>999225329351238</v>
      </c>
      <c r="B8" s="1" t="s">
        <v>213</v>
      </c>
      <c r="C8" s="1" t="s">
        <v>219</v>
      </c>
      <c r="D8" s="1" t="s">
        <v>194</v>
      </c>
      <c r="E8" s="1" t="s">
        <v>220</v>
      </c>
      <c r="F8" s="1" t="s">
        <v>221</v>
      </c>
      <c r="G8" s="1" t="s">
        <v>176</v>
      </c>
      <c r="H8" s="1" t="s">
        <v>180</v>
      </c>
      <c r="I8" s="1" t="s">
        <v>222</v>
      </c>
      <c r="J8" s="1" t="s">
        <v>182</v>
      </c>
      <c r="K8" s="1" t="s">
        <v>222</v>
      </c>
      <c r="L8" s="1" t="s">
        <v>222</v>
      </c>
      <c r="M8" s="1" t="s">
        <v>183</v>
      </c>
      <c r="N8" s="1" t="s">
        <v>183</v>
      </c>
      <c r="O8" s="1" t="s">
        <v>184</v>
      </c>
      <c r="P8" s="1" t="s">
        <v>185</v>
      </c>
      <c r="Q8" s="1" t="s">
        <v>186</v>
      </c>
      <c r="R8" s="1" t="s">
        <v>223</v>
      </c>
      <c r="S8" s="1" t="s">
        <v>188</v>
      </c>
      <c r="T8" s="1" t="s">
        <v>189</v>
      </c>
      <c r="U8" s="1" t="s">
        <v>190</v>
      </c>
      <c r="V8" s="1" t="s">
        <v>191</v>
      </c>
    </row>
    <row r="9" s="1" customFormat="1" spans="1:22">
      <c r="A9" s="3">
        <v>999225328734823</v>
      </c>
      <c r="B9" s="1" t="s">
        <v>213</v>
      </c>
      <c r="C9" s="1" t="s">
        <v>224</v>
      </c>
      <c r="D9" s="1" t="s">
        <v>194</v>
      </c>
      <c r="E9" s="1" t="s">
        <v>225</v>
      </c>
      <c r="F9" s="1" t="s">
        <v>196</v>
      </c>
      <c r="G9" s="1" t="s">
        <v>179</v>
      </c>
      <c r="H9" s="1" t="s">
        <v>180</v>
      </c>
      <c r="I9" s="1" t="s">
        <v>226</v>
      </c>
      <c r="J9" s="1" t="s">
        <v>182</v>
      </c>
      <c r="K9" s="1" t="s">
        <v>226</v>
      </c>
      <c r="L9" s="1" t="s">
        <v>226</v>
      </c>
      <c r="M9" s="1" t="s">
        <v>183</v>
      </c>
      <c r="N9" s="1" t="s">
        <v>183</v>
      </c>
      <c r="O9" s="1" t="s">
        <v>184</v>
      </c>
      <c r="P9" s="1" t="s">
        <v>185</v>
      </c>
      <c r="Q9" s="1" t="s">
        <v>186</v>
      </c>
      <c r="R9" s="1" t="s">
        <v>227</v>
      </c>
      <c r="S9" s="1" t="s">
        <v>188</v>
      </c>
      <c r="T9" s="1" t="s">
        <v>189</v>
      </c>
      <c r="U9" s="1" t="s">
        <v>190</v>
      </c>
      <c r="V9" s="1" t="s">
        <v>191</v>
      </c>
    </row>
    <row r="10" s="1" customFormat="1" spans="1:22">
      <c r="A10" s="3">
        <v>999225310192877</v>
      </c>
      <c r="B10" s="1" t="s">
        <v>228</v>
      </c>
      <c r="C10" s="1" t="s">
        <v>229</v>
      </c>
      <c r="D10" s="1" t="s">
        <v>215</v>
      </c>
      <c r="E10" s="1" t="s">
        <v>230</v>
      </c>
      <c r="F10" s="1" t="s">
        <v>210</v>
      </c>
      <c r="G10" s="1" t="s">
        <v>179</v>
      </c>
      <c r="H10" s="1" t="s">
        <v>180</v>
      </c>
      <c r="I10" s="1" t="s">
        <v>231</v>
      </c>
      <c r="J10" s="1" t="s">
        <v>182</v>
      </c>
      <c r="K10" s="1" t="s">
        <v>231</v>
      </c>
      <c r="L10" s="1" t="s">
        <v>231</v>
      </c>
      <c r="M10" s="1" t="s">
        <v>183</v>
      </c>
      <c r="N10" s="1" t="s">
        <v>183</v>
      </c>
      <c r="O10" s="1" t="s">
        <v>184</v>
      </c>
      <c r="P10" s="1" t="s">
        <v>185</v>
      </c>
      <c r="Q10" s="1" t="s">
        <v>186</v>
      </c>
      <c r="R10" s="1" t="s">
        <v>232</v>
      </c>
      <c r="S10" s="1" t="s">
        <v>188</v>
      </c>
      <c r="T10" s="1" t="s">
        <v>189</v>
      </c>
      <c r="U10" s="1" t="s">
        <v>190</v>
      </c>
      <c r="V10" s="1" t="s">
        <v>191</v>
      </c>
    </row>
    <row r="11" s="1" customFormat="1" spans="1:22">
      <c r="A11" s="3">
        <v>999225297572334</v>
      </c>
      <c r="B11" s="1" t="s">
        <v>228</v>
      </c>
      <c r="C11" s="1" t="s">
        <v>233</v>
      </c>
      <c r="D11" s="1" t="s">
        <v>194</v>
      </c>
      <c r="E11" s="1" t="s">
        <v>234</v>
      </c>
      <c r="F11" s="1" t="s">
        <v>196</v>
      </c>
      <c r="G11" s="1" t="s">
        <v>179</v>
      </c>
      <c r="H11" s="1" t="s">
        <v>180</v>
      </c>
      <c r="I11" s="1" t="s">
        <v>235</v>
      </c>
      <c r="J11" s="1" t="s">
        <v>182</v>
      </c>
      <c r="K11" s="1" t="s">
        <v>235</v>
      </c>
      <c r="L11" s="1" t="s">
        <v>235</v>
      </c>
      <c r="M11" s="1" t="s">
        <v>183</v>
      </c>
      <c r="N11" s="1" t="s">
        <v>183</v>
      </c>
      <c r="O11" s="1" t="s">
        <v>184</v>
      </c>
      <c r="P11" s="1" t="s">
        <v>185</v>
      </c>
      <c r="Q11" s="1" t="s">
        <v>186</v>
      </c>
      <c r="R11" s="1" t="s">
        <v>236</v>
      </c>
      <c r="S11" s="1" t="s">
        <v>188</v>
      </c>
      <c r="T11" s="1" t="s">
        <v>189</v>
      </c>
      <c r="U11" s="1" t="s">
        <v>190</v>
      </c>
      <c r="V11" s="1" t="s">
        <v>191</v>
      </c>
    </row>
    <row r="12" s="1" customFormat="1" spans="1:22">
      <c r="A12" s="3">
        <v>999225290876347</v>
      </c>
      <c r="B12" s="1" t="s">
        <v>228</v>
      </c>
      <c r="C12" s="1" t="s">
        <v>237</v>
      </c>
      <c r="D12" s="1" t="s">
        <v>215</v>
      </c>
      <c r="E12" s="1" t="s">
        <v>238</v>
      </c>
      <c r="F12" s="1" t="s">
        <v>196</v>
      </c>
      <c r="G12" s="1" t="s">
        <v>179</v>
      </c>
      <c r="H12" s="1" t="s">
        <v>180</v>
      </c>
      <c r="I12" s="1" t="s">
        <v>239</v>
      </c>
      <c r="J12" s="1" t="s">
        <v>182</v>
      </c>
      <c r="K12" s="1" t="s">
        <v>239</v>
      </c>
      <c r="L12" s="1" t="s">
        <v>239</v>
      </c>
      <c r="M12" s="1" t="s">
        <v>183</v>
      </c>
      <c r="N12" s="1" t="s">
        <v>183</v>
      </c>
      <c r="O12" s="1" t="s">
        <v>184</v>
      </c>
      <c r="P12" s="1" t="s">
        <v>185</v>
      </c>
      <c r="Q12" s="1" t="s">
        <v>186</v>
      </c>
      <c r="R12" s="1" t="s">
        <v>240</v>
      </c>
      <c r="S12" s="1" t="s">
        <v>188</v>
      </c>
      <c r="T12" s="1" t="s">
        <v>189</v>
      </c>
      <c r="U12" s="1" t="s">
        <v>190</v>
      </c>
      <c r="V12" s="1" t="s">
        <v>191</v>
      </c>
    </row>
    <row r="13" s="1" customFormat="1" spans="1:22">
      <c r="A13" s="3">
        <v>999225260700714</v>
      </c>
      <c r="B13" s="1" t="s">
        <v>241</v>
      </c>
      <c r="C13" s="1" t="s">
        <v>242</v>
      </c>
      <c r="D13" s="1" t="s">
        <v>194</v>
      </c>
      <c r="E13" s="1" t="s">
        <v>243</v>
      </c>
      <c r="F13" s="1" t="s">
        <v>221</v>
      </c>
      <c r="G13" s="1" t="s">
        <v>179</v>
      </c>
      <c r="H13" s="1" t="s">
        <v>180</v>
      </c>
      <c r="I13" s="1" t="s">
        <v>244</v>
      </c>
      <c r="J13" s="1" t="s">
        <v>182</v>
      </c>
      <c r="K13" s="1" t="s">
        <v>244</v>
      </c>
      <c r="L13" s="1" t="s">
        <v>244</v>
      </c>
      <c r="M13" s="1" t="s">
        <v>183</v>
      </c>
      <c r="N13" s="1" t="s">
        <v>183</v>
      </c>
      <c r="O13" s="1" t="s">
        <v>184</v>
      </c>
      <c r="P13" s="1" t="s">
        <v>185</v>
      </c>
      <c r="Q13" s="1" t="s">
        <v>186</v>
      </c>
      <c r="R13" s="1" t="s">
        <v>245</v>
      </c>
      <c r="S13" s="1" t="s">
        <v>188</v>
      </c>
      <c r="T13" s="1" t="s">
        <v>189</v>
      </c>
      <c r="U13" s="1" t="s">
        <v>190</v>
      </c>
      <c r="V13" s="1" t="s">
        <v>191</v>
      </c>
    </row>
    <row r="14" s="1" customFormat="1" spans="1:22">
      <c r="A14" s="3">
        <v>999225243830404</v>
      </c>
      <c r="B14" s="1" t="s">
        <v>246</v>
      </c>
      <c r="C14" s="1" t="s">
        <v>247</v>
      </c>
      <c r="D14" s="1" t="s">
        <v>215</v>
      </c>
      <c r="E14" s="1" t="s">
        <v>248</v>
      </c>
      <c r="F14" s="1" t="s">
        <v>221</v>
      </c>
      <c r="G14" s="1" t="s">
        <v>176</v>
      </c>
      <c r="H14" s="1" t="s">
        <v>180</v>
      </c>
      <c r="I14" s="1" t="s">
        <v>249</v>
      </c>
      <c r="J14" s="1" t="s">
        <v>182</v>
      </c>
      <c r="K14" s="1" t="s">
        <v>249</v>
      </c>
      <c r="L14" s="1" t="s">
        <v>249</v>
      </c>
      <c r="M14" s="1" t="s">
        <v>183</v>
      </c>
      <c r="N14" s="1" t="s">
        <v>183</v>
      </c>
      <c r="O14" s="1" t="s">
        <v>184</v>
      </c>
      <c r="P14" s="1" t="s">
        <v>185</v>
      </c>
      <c r="Q14" s="1" t="s">
        <v>186</v>
      </c>
      <c r="R14" s="1" t="s">
        <v>250</v>
      </c>
      <c r="S14" s="1" t="s">
        <v>188</v>
      </c>
      <c r="T14" s="1" t="s">
        <v>189</v>
      </c>
      <c r="U14" s="1" t="s">
        <v>190</v>
      </c>
      <c r="V14" s="1" t="s">
        <v>191</v>
      </c>
    </row>
    <row r="15" s="1" customFormat="1" spans="1:22">
      <c r="A15" s="3">
        <v>999225165957557</v>
      </c>
      <c r="B15" s="1" t="s">
        <v>251</v>
      </c>
      <c r="C15" s="1" t="s">
        <v>252</v>
      </c>
      <c r="D15" s="1" t="s">
        <v>215</v>
      </c>
      <c r="E15" s="1" t="s">
        <v>253</v>
      </c>
      <c r="F15" s="1" t="s">
        <v>210</v>
      </c>
      <c r="G15" s="1" t="s">
        <v>179</v>
      </c>
      <c r="H15" s="1" t="s">
        <v>180</v>
      </c>
      <c r="I15" s="1" t="s">
        <v>254</v>
      </c>
      <c r="J15" s="1" t="s">
        <v>182</v>
      </c>
      <c r="K15" s="1" t="s">
        <v>254</v>
      </c>
      <c r="L15" s="1" t="s">
        <v>254</v>
      </c>
      <c r="M15" s="1" t="s">
        <v>183</v>
      </c>
      <c r="N15" s="1" t="s">
        <v>183</v>
      </c>
      <c r="O15" s="1" t="s">
        <v>184</v>
      </c>
      <c r="P15" s="1" t="s">
        <v>185</v>
      </c>
      <c r="Q15" s="1" t="s">
        <v>186</v>
      </c>
      <c r="R15" s="1" t="s">
        <v>255</v>
      </c>
      <c r="S15" s="1" t="s">
        <v>188</v>
      </c>
      <c r="T15" s="1" t="s">
        <v>189</v>
      </c>
      <c r="U15" s="1" t="s">
        <v>190</v>
      </c>
      <c r="V15" s="1" t="s">
        <v>191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2023-05-12T11:15:00Z</dcterms:created>
  <dcterms:modified xsi:type="dcterms:W3CDTF">2023-08-07T02:05:31Z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2052-12.1.0.15120</vt:lpwstr>
  </property>
</Properties>
</file>