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<sst xmlns="http://schemas.openxmlformats.org/spreadsheetml/2006/main" count="89" uniqueCount="79">
  <si>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</si>
  <si>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</si>
  <si>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</si>
  <si>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</si>
  <si>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</si>
  <si>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</si>
  <si>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</si>
  <si>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</si>
  <si>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</si>
  <si>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</si>
  <si>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</si>
  <si>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</si>
  <si>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</si>
  <si>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</si>
  <si>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</si>
  <si>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</si>
  <si>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</si>
  <si>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</si>
  <si>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</si>
  <si>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</si>
  <si>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</si>
  <si>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</si>
  <si>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</si>
  <si>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</si>
  <si>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</si>
  <si>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999225790967823	</t>
  </si>
  <si>
    <t>Ctrip</t>
  </si>
  <si>
    <t>正常</t>
  </si>
  <si>
    <t>[芙蓉]芙蓉皇家朱兰酒店(Royale Chulan Seremban)(44692859)</t>
  </si>
  <si>
    <t>高级房&lt;2人入住&gt;&lt;不退款&gt;</t>
  </si>
  <si>
    <t>USD</t>
  </si>
  <si>
    <t>PAIRAN/NAJATUL HAYA</t>
  </si>
  <si>
    <t>CA5326230808USD</t>
  </si>
  <si>
    <t>未提现</t>
  </si>
  <si>
    <t>携程开票</t>
  </si>
  <si>
    <t xml:space="preserve">3728590	</t>
  </si>
  <si>
    <t xml:space="preserve">1338296	</t>
  </si>
  <si>
    <t>,</t>
  </si>
  <si>
    <t>USD 49.25</t>
  </si>
  <si>
    <t>A230808091438911</t>
  </si>
  <si>
    <t>USD / HKD 当前参考汇率: 7.8074</t>
  </si>
  <si>
    <t>总计：49.25 USD/
384.51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</si>
  <si>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</si>
  <si>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</si>
  <si>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</si>
  <si>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</si>
  <si>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</si>
  <si>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</si>
  <si>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</si>
  <si>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</si>
  <si>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</si>
  <si>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</si>
  <si>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</si>
  <si>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</si>
  <si>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</si>
  <si>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</si>
  <si>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</si>
  <si>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</si>
  <si>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</si>
  <si>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</si>
  <si>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</si>
  <si>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2023-08-03</t>
  </si>
  <si>
    <t>3728590</t>
  </si>
  <si>
    <t>芙蓉皇家朱兰酒店</t>
  </si>
  <si>
    <t>PAIRAN NAJATUL HAYA</t>
  </si>
  <si>
    <t>2023-08-04</t>
  </si>
  <si>
    <t>2023-08-05</t>
  </si>
  <si>
    <t>退房日周结</t>
  </si>
  <si>
    <t>354.97</t>
  </si>
  <si>
    <t>49.25</t>
  </si>
  <si>
    <t>0</t>
  </si>
  <si>
    <t>0.00</t>
  </si>
  <si>
    <t>携程盛景国际直连</t>
  </si>
  <si>
    <t>01.010677</t>
  </si>
  <si>
    <t>2023-08-03 19:37:05</t>
  </si>
  <si>
    <t>否</t>
  </si>
  <si>
    <t>汇智国际旅游发展有限公司</t>
  </si>
  <si>
    <t>直采</t>
  </si>
  <si>
    <t>马来西亚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</si>
</sst>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31750</xdr:colOff>
      <xdr:row>3</xdr:row>
      <xdr:rowOff>175260</xdr:rowOff>
    </xdr:from>
    <xdr:to>
      <xdr:col>19</xdr:col>
      <xdr:colOff>24130</xdr:colOff>
      <xdr:row>28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8870" y="723900"/>
          <a:ext cx="9593580" cy="4564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45142</v>
      </c>
      <c r="G2" s="6">
        <v>45143</v>
      </c>
      <c r="H2" s="4">
        <v>1</v>
      </c>
      <c r="I2" s="4">
        <v>1</v>
      </c>
      <c r="J2" s="4">
        <v>1</v>
      </c>
      <c r="K2" s="4" t="s">
        <v>30</v>
      </c>
      <c r="L2" s="4">
        <v>49.25</v>
      </c>
      <c r="M2" s="4">
        <v>49.25</v>
      </c>
      <c r="N2" s="4" t="s">
        <v>31</v>
      </c>
      <c r="O2" s="4" t="s">
        <v>32</v>
      </c>
      <c r="P2" s="4" t="s">
        <v>33</v>
      </c>
      <c r="Q2" s="4">
        <v>0</v>
      </c>
      <c r="R2" s="7">
        <v>45141</v>
      </c>
      <c r="S2" s="6">
        <v>45146</v>
      </c>
      <c r="T2" s="4" t="s">
        <v>34</v>
      </c>
      <c r="U2" s="4">
        <v>49.25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4" sqref="D24"/>
    </sheetView>
  </sheetViews>
  <sheetFormatPr defaultColWidth="10" defaultRowHeight="14.4"/>
  <cols>
    <col min="1" max="1" width="12.8888888888889" style="4"/>
    <col min="2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999225790967823</v>
      </c>
      <c r="B2" s="6">
        <v>45142</v>
      </c>
      <c r="C2" s="6">
        <v>45143</v>
      </c>
      <c r="D2" s="4">
        <v>49.25</v>
      </c>
      <c r="E2" s="4" t="str">
        <f>VLOOKUP(A2,HOP!A:L,12,0)</f>
        <v>49.25</v>
      </c>
      <c r="F2" s="4" t="str">
        <f>VLOOKUP(A2,HOP!A:C,3,0)</f>
        <v>3728590</v>
      </c>
      <c r="G2" s="4">
        <f>D2-E2</f>
        <v>0</v>
      </c>
      <c r="H2" s="4" t="str">
        <f>$H$1&amp;F2</f>
        <v>,3728590</v>
      </c>
      <c r="I2" s="4" t="str">
        <f>VLOOKUP(A2,HOP!A:U,21,0)</f>
        <v>直采</v>
      </c>
    </row>
    <row r="4" spans="4:4">
      <c r="D4" s="4">
        <f>SUM(D2:D3)</f>
        <v>49.25</v>
      </c>
    </row>
    <row r="5" spans="4:4">
      <c r="D5" s="4" t="s">
        <v>38</v>
      </c>
    </row>
    <row r="7" spans="1:3">
      <c r="A7" s="4" t="s">
        <v>39</v>
      </c>
      <c r="B7" s="4">
        <v>49.25</v>
      </c>
      <c r="C7" s="4">
        <v>384.51</v>
      </c>
    </row>
    <row r="8" spans="1:1">
      <c r="A8" s="4" t="s">
        <v>40</v>
      </c>
    </row>
    <row r="9" spans="1:1">
      <c r="A9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1" sqref="A1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999225790967823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30</v>
      </c>
      <c r="K2" s="1" t="s">
        <v>69</v>
      </c>
      <c r="L2" s="1" t="s">
        <v>69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2023-08-08T01:15:09Z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