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<sst xmlns="http://schemas.openxmlformats.org/spreadsheetml/2006/main" count="433" uniqueCount="171">
  <si>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</si>
  <si>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</si>
  <si>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</si>
  <si>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</si>
  <si>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</si>
  <si>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</si>
  <si>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</si>
  <si>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</si>
  <si>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</si>
  <si>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</si>
  <si>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</si>
  <si>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</si>
  <si>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</si>
  <si>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</si>
  <si>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</si>
  <si>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</si>
  <si>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</si>
  <si>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</si>
  <si>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</si>
  <si>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</si>
  <si>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</si>
  <si>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</si>
  <si>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</si>
  <si>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</si>
  <si>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</si>
  <si>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999224708098138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</si>
  <si>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</si>
  <si>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</si>
  <si>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</si>
  <si>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</si>
  <si>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</si>
  <si>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ZHANG/YINGHUI</t>
  </si>
  <si>
    <t>CA363230809CNY</t>
  </si>
  <si>
    <t>未提现</t>
  </si>
  <si>
    <t>携程开票</t>
  </si>
  <si>
    <t xml:space="preserve">3487250	</t>
  </si>
  <si>
    <t xml:space="preserve">13056254	</t>
  </si>
  <si>
    <t xml:space="preserve">999224960295888	</t>
  </si>
  <si>
    <t>[香港]香港九龙酒店(The Kowloon Hotel)(9826444)</t>
  </si>
  <si>
    <t>豪华房(至少提前5天预订)(至少连住2晚及以上)&lt;双人入住&gt;&lt;内宾&gt;&lt;无早&gt;</t>
  </si>
  <si>
    <t>WU/KUN</t>
  </si>
  <si>
    <t xml:space="preserve">3551874	</t>
  </si>
  <si>
    <t xml:space="preserve">	</t>
  </si>
  <si>
    <t xml:space="preserve">999225245111960	</t>
  </si>
  <si>
    <t>[梅州]梅州白天鹅迎宾馆(100697959)</t>
  </si>
  <si>
    <t>商务城景双床房&lt;特惠促销&gt;&lt;双人入住&gt;&lt;双早&gt;&lt;日历房套餐高价值&gt;&lt;新酒店礼盒&gt;</t>
  </si>
  <si>
    <t>梁志雄</t>
  </si>
  <si>
    <t xml:space="preserve">999225245199150	</t>
  </si>
  <si>
    <t>关婉裘,关婉萍,关颂辉</t>
  </si>
  <si>
    <t>取消</t>
  </si>
  <si>
    <t xml:space="preserve">999225246512426	</t>
  </si>
  <si>
    <t>关婉裘,关颂辉,关婉萍</t>
  </si>
  <si>
    <t xml:space="preserve">999225255337590	</t>
  </si>
  <si>
    <t>商务江景双床房&lt;特惠促销&gt;&lt;双人入住&gt;&lt;双早&gt;&lt;日历房套餐高价值&gt;&lt;新酒店礼盒&gt;</t>
  </si>
  <si>
    <t>杨才德</t>
  </si>
  <si>
    <t xml:space="preserve">999225270481903	</t>
  </si>
  <si>
    <t>XU/LIAN,Li/Xuxin</t>
  </si>
  <si>
    <t xml:space="preserve">3623783	</t>
  </si>
  <si>
    <t xml:space="preserve">999225289576973	</t>
  </si>
  <si>
    <t>[香港]香港九龙海逸君绰酒店(Harbour Grand Kowloon)(17095949)</t>
  </si>
  <si>
    <t>高级客房(至少连住2晚及以上)&lt;特惠&gt;&lt;双人入住&gt;&lt;内宾&gt;&lt;无早&gt;</t>
  </si>
  <si>
    <t>liu/yuhong</t>
  </si>
  <si>
    <t xml:space="preserve">3627694	</t>
  </si>
  <si>
    <t xml:space="preserve">999225319403612	</t>
  </si>
  <si>
    <t>LONG/WENTING</t>
  </si>
  <si>
    <t xml:space="preserve">3633360	</t>
  </si>
  <si>
    <t xml:space="preserve">999225350972120	</t>
  </si>
  <si>
    <t>高级房(至少提前5天预订)(至少连住2晚及以上)&lt;双人入住&gt;&lt;内宾&gt;&lt;无早&gt;</t>
  </si>
  <si>
    <t>WANG/SIRU,XIONG/ZIYU</t>
  </si>
  <si>
    <t xml:space="preserve">3640433	</t>
  </si>
  <si>
    <t xml:space="preserve">999225384404439	</t>
  </si>
  <si>
    <t>WANG/YUN,JI/WEI</t>
  </si>
  <si>
    <t xml:space="preserve">3647045	</t>
  </si>
  <si>
    <t xml:space="preserve">999225415981345	</t>
  </si>
  <si>
    <t>XU/CUIXIA</t>
  </si>
  <si>
    <t xml:space="preserve">3652804	</t>
  </si>
  <si>
    <t xml:space="preserve">999225421981796	</t>
  </si>
  <si>
    <t>YANG/XUEPING,WANG/DONGSHENG</t>
  </si>
  <si>
    <t xml:space="preserve">3654278	</t>
  </si>
  <si>
    <t xml:space="preserve">999225514807741	</t>
  </si>
  <si>
    <t>商务江景双床房&lt;双人入住&gt;&lt;限量抢购&gt;&lt;双早&gt;&lt;日历房套餐高价值&gt;&lt;新酒店礼盒&gt;</t>
  </si>
  <si>
    <t>陈菊秀,陈溪能,陈溪民,陈溪祥,陈菊玲,陈秀玲,王伟继</t>
  </si>
  <si>
    <t xml:space="preserve">999225550374300	</t>
  </si>
  <si>
    <t>[梅州]梅州麓湖山酒店(67856423)</t>
  </si>
  <si>
    <t>零压豪华双床房&lt;超值特惠&gt;&lt;双人入住&gt;&lt;双早&gt;&lt;日历房套餐高价值&gt;&lt;新酒店礼盒&gt;</t>
  </si>
  <si>
    <t>黄宝顺</t>
  </si>
  <si>
    <t xml:space="preserve">2779735	</t>
  </si>
  <si>
    <t>，</t>
  </si>
  <si>
    <t>202307102146030076</t>
  </si>
  <si>
    <t>202307102252060021</t>
  </si>
  <si>
    <t>202307111416050069</t>
  </si>
  <si>
    <t>202307221746260077</t>
  </si>
  <si>
    <t>202307241315510021</t>
  </si>
  <si>
    <t>A230809094213481</t>
  </si>
  <si>
    <t>房集：i230809094132 5142.2元</t>
  </si>
  <si>
    <t>CNY / HKD 当前参考汇率: 1.07868981</t>
  </si>
  <si>
    <t>总计： 28198.2 CNY/
30417.11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</si>
  <si>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</si>
  <si>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</si>
  <si>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</si>
  <si>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</si>
  <si>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</si>
  <si>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</si>
  <si>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</si>
  <si>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</si>
  <si>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</si>
  <si>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</si>
  <si>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</si>
  <si>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</si>
  <si>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</si>
  <si>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</si>
  <si>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</si>
  <si>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</si>
  <si>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</si>
  <si>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</si>
  <si>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</si>
  <si>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2023-07-18</t>
  </si>
  <si>
    <t>3654278</t>
  </si>
  <si>
    <t>香港九龙海逸君绰酒店</t>
  </si>
  <si>
    <t>YANG XUEPING,WANG DONGSHENG</t>
  </si>
  <si>
    <t>2023-07-23</t>
  </si>
  <si>
    <t>2023-07-25</t>
  </si>
  <si>
    <t>退房日周结</t>
  </si>
  <si>
    <t>1934.00</t>
  </si>
  <si>
    <t>RMB</t>
  </si>
  <si>
    <t>0</t>
  </si>
  <si>
    <t>0.00</t>
  </si>
  <si>
    <t>携程国内直连(DD)</t>
  </si>
  <si>
    <t>01.011249</t>
  </si>
  <si>
    <t>2023-07-18 23:58:03</t>
  </si>
  <si>
    <t>否</t>
  </si>
  <si>
    <t>汇智国际旅游发展有限公司</t>
  </si>
  <si>
    <t>直采</t>
  </si>
  <si>
    <t>中国</t>
  </si>
  <si>
    <t>3652804</t>
  </si>
  <si>
    <t>香港九龙酒店</t>
  </si>
  <si>
    <t>XU CUIXIA</t>
  </si>
  <si>
    <t>1952.00</t>
  </si>
  <si>
    <t>2023-07-19 11:41:37</t>
  </si>
  <si>
    <t>2023-07-17</t>
  </si>
  <si>
    <t>3647045</t>
  </si>
  <si>
    <t>WANG YUN,JI WEI</t>
  </si>
  <si>
    <t>1976.00</t>
  </si>
  <si>
    <t>2023-07-17 17:20:02</t>
  </si>
  <si>
    <t>2023-07-15</t>
  </si>
  <si>
    <t>3640433</t>
  </si>
  <si>
    <t>WANG SIRU,XIONG ZIYU</t>
  </si>
  <si>
    <t>2023-07-21</t>
  </si>
  <si>
    <t>4036.00</t>
  </si>
  <si>
    <t>2023-07-16 16:12:03</t>
  </si>
  <si>
    <t>2023-07-12</t>
  </si>
  <si>
    <t>3627694</t>
  </si>
  <si>
    <t>liu yuhong</t>
  </si>
  <si>
    <t>4326.00</t>
  </si>
  <si>
    <t>2023-07-13 14:10:00</t>
  </si>
  <si>
    <t>3623783</t>
  </si>
  <si>
    <t>XU LIAN,Li Xuxin</t>
  </si>
  <si>
    <t>4492.00</t>
  </si>
  <si>
    <t>2023-07-12 14:31:00</t>
  </si>
  <si>
    <t>2023-06-25</t>
  </si>
  <si>
    <t>3551874</t>
  </si>
  <si>
    <t>WU KUN</t>
  </si>
  <si>
    <t>2023-07-22</t>
  </si>
  <si>
    <t>2800.00</t>
  </si>
  <si>
    <t>2023-06-26 12:30:57</t>
  </si>
  <si>
    <t>2023-06-10</t>
  </si>
  <si>
    <t>3487250</t>
  </si>
  <si>
    <t>历山酒店</t>
  </si>
  <si>
    <t>ZHANG YINGHUI</t>
  </si>
  <si>
    <t>1540.00</t>
  </si>
  <si>
    <t>2023-07-14 09:55:06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</si>
</sst>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419100</xdr:colOff>
      <xdr:row>57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346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45130</v>
      </c>
      <c r="G2" s="6">
        <v>45132</v>
      </c>
      <c r="H2" s="4">
        <v>1</v>
      </c>
      <c r="I2" s="4">
        <v>2</v>
      </c>
      <c r="J2" s="4">
        <v>2</v>
      </c>
      <c r="K2" s="4" t="s">
        <v>30</v>
      </c>
      <c r="L2" s="4">
        <v>1540</v>
      </c>
      <c r="M2" s="4">
        <v>1540</v>
      </c>
      <c r="N2" s="4" t="s">
        <v>31</v>
      </c>
      <c r="O2" s="4" t="s">
        <v>32</v>
      </c>
      <c r="P2" s="4" t="s">
        <v>33</v>
      </c>
      <c r="Q2" s="4">
        <v>0</v>
      </c>
      <c r="R2" s="8">
        <v>45087</v>
      </c>
      <c r="S2" s="6">
        <v>45147</v>
      </c>
      <c r="T2" s="4" t="s">
        <v>34</v>
      </c>
      <c r="U2" s="4">
        <v>1540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45129</v>
      </c>
      <c r="G3" s="6">
        <v>45132</v>
      </c>
      <c r="H3" s="4">
        <v>1</v>
      </c>
      <c r="I3" s="4">
        <v>3</v>
      </c>
      <c r="J3" s="4">
        <v>3</v>
      </c>
      <c r="K3" s="4" t="s">
        <v>30</v>
      </c>
      <c r="L3" s="4">
        <v>2800</v>
      </c>
      <c r="M3" s="4">
        <v>2800</v>
      </c>
      <c r="N3" s="4" t="s">
        <v>40</v>
      </c>
      <c r="O3" s="4" t="s">
        <v>32</v>
      </c>
      <c r="P3" s="4" t="s">
        <v>33</v>
      </c>
      <c r="Q3" s="4">
        <v>0</v>
      </c>
      <c r="R3" s="8">
        <v>45102.0000115741</v>
      </c>
      <c r="S3" s="6">
        <v>45147</v>
      </c>
      <c r="T3" s="4" t="s">
        <v>34</v>
      </c>
      <c r="U3" s="4">
        <v>2800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45130</v>
      </c>
      <c r="G4" s="6">
        <v>45132</v>
      </c>
      <c r="H4" s="4">
        <v>1</v>
      </c>
      <c r="I4" s="4">
        <v>2</v>
      </c>
      <c r="J4" s="4">
        <v>2</v>
      </c>
      <c r="K4" s="4" t="s">
        <v>30</v>
      </c>
      <c r="L4" s="4">
        <v>588</v>
      </c>
      <c r="M4" s="4">
        <v>588</v>
      </c>
      <c r="N4" s="4" t="s">
        <v>46</v>
      </c>
      <c r="O4" s="4" t="s">
        <v>32</v>
      </c>
      <c r="P4" s="4" t="s">
        <v>33</v>
      </c>
      <c r="Q4" s="4">
        <v>0</v>
      </c>
      <c r="R4" s="8">
        <v>45117</v>
      </c>
      <c r="S4" s="6">
        <v>45147</v>
      </c>
      <c r="T4" s="4" t="s">
        <v>34</v>
      </c>
      <c r="U4" s="4">
        <v>588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45130</v>
      </c>
      <c r="G5" s="6">
        <v>45132</v>
      </c>
      <c r="H5" s="4">
        <v>3</v>
      </c>
      <c r="I5" s="4">
        <v>2</v>
      </c>
      <c r="J5" s="4">
        <v>6</v>
      </c>
      <c r="K5" s="4" t="s">
        <v>30</v>
      </c>
      <c r="L5" s="4">
        <v>1764</v>
      </c>
      <c r="M5" s="4">
        <v>1764</v>
      </c>
      <c r="N5" s="4" t="s">
        <v>48</v>
      </c>
      <c r="O5" s="4" t="s">
        <v>32</v>
      </c>
      <c r="P5" s="4" t="s">
        <v>33</v>
      </c>
      <c r="Q5" s="4">
        <v>0</v>
      </c>
      <c r="R5" s="8">
        <v>45117.0000115741</v>
      </c>
      <c r="S5" s="6">
        <v>45147</v>
      </c>
      <c r="T5" s="4" t="s">
        <v>34</v>
      </c>
      <c r="U5" s="4">
        <v>1764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47</v>
      </c>
      <c r="B6" s="4" t="s">
        <v>26</v>
      </c>
      <c r="C6" s="4" t="s">
        <v>49</v>
      </c>
      <c r="D6" s="4" t="s">
        <v>44</v>
      </c>
      <c r="E6" s="4" t="s">
        <v>45</v>
      </c>
      <c r="F6" s="6">
        <v>45130</v>
      </c>
      <c r="G6" s="6">
        <v>45132</v>
      </c>
      <c r="H6" s="4">
        <v>3</v>
      </c>
      <c r="I6" s="4">
        <v>2</v>
      </c>
      <c r="J6" s="4">
        <v>6</v>
      </c>
      <c r="K6" s="4" t="s">
        <v>30</v>
      </c>
      <c r="L6" s="4">
        <v>-1764</v>
      </c>
      <c r="M6" s="4">
        <v>-1764</v>
      </c>
      <c r="N6" s="4" t="s">
        <v>48</v>
      </c>
      <c r="O6" s="4" t="s">
        <v>32</v>
      </c>
      <c r="P6" s="4" t="s">
        <v>33</v>
      </c>
      <c r="Q6" s="4">
        <v>0</v>
      </c>
      <c r="R6" s="8">
        <v>45117.0000115741</v>
      </c>
      <c r="S6" s="6">
        <v>45147</v>
      </c>
      <c r="T6" s="4" t="s">
        <v>34</v>
      </c>
      <c r="U6" s="4">
        <v>-1764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45130</v>
      </c>
      <c r="G7" s="6">
        <v>45132</v>
      </c>
      <c r="H7" s="4">
        <v>3</v>
      </c>
      <c r="I7" s="4">
        <v>2</v>
      </c>
      <c r="J7" s="4">
        <v>6</v>
      </c>
      <c r="K7" s="4" t="s">
        <v>30</v>
      </c>
      <c r="L7" s="4">
        <v>1764</v>
      </c>
      <c r="M7" s="4">
        <v>1764</v>
      </c>
      <c r="N7" s="4" t="s">
        <v>51</v>
      </c>
      <c r="O7" s="4" t="s">
        <v>32</v>
      </c>
      <c r="P7" s="4" t="s">
        <v>33</v>
      </c>
      <c r="Q7" s="4">
        <v>0</v>
      </c>
      <c r="R7" s="8">
        <v>45117.0000115741</v>
      </c>
      <c r="S7" s="6">
        <v>45147</v>
      </c>
      <c r="T7" s="4" t="s">
        <v>34</v>
      </c>
      <c r="U7" s="4">
        <v>1764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44</v>
      </c>
      <c r="E8" s="4" t="s">
        <v>53</v>
      </c>
      <c r="F8" s="6">
        <v>45131</v>
      </c>
      <c r="G8" s="6">
        <v>45132</v>
      </c>
      <c r="H8" s="4">
        <v>1</v>
      </c>
      <c r="I8" s="4">
        <v>1</v>
      </c>
      <c r="J8" s="4">
        <v>1</v>
      </c>
      <c r="K8" s="4" t="s">
        <v>30</v>
      </c>
      <c r="L8" s="4">
        <v>305.2</v>
      </c>
      <c r="M8" s="4">
        <v>305.2</v>
      </c>
      <c r="N8" s="4" t="s">
        <v>54</v>
      </c>
      <c r="O8" s="4" t="s">
        <v>32</v>
      </c>
      <c r="P8" s="4" t="s">
        <v>33</v>
      </c>
      <c r="Q8" s="4">
        <v>0</v>
      </c>
      <c r="R8" s="8">
        <v>45118.0000115741</v>
      </c>
      <c r="S8" s="6">
        <v>45147</v>
      </c>
      <c r="T8" s="4" t="s">
        <v>34</v>
      </c>
      <c r="U8" s="4">
        <v>305.2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45128</v>
      </c>
      <c r="G9" s="6">
        <v>45132</v>
      </c>
      <c r="H9" s="4">
        <v>1</v>
      </c>
      <c r="I9" s="4">
        <v>4</v>
      </c>
      <c r="J9" s="4">
        <v>4</v>
      </c>
      <c r="K9" s="4" t="s">
        <v>30</v>
      </c>
      <c r="L9" s="4">
        <v>4492</v>
      </c>
      <c r="M9" s="4">
        <v>4492</v>
      </c>
      <c r="N9" s="4" t="s">
        <v>56</v>
      </c>
      <c r="O9" s="4" t="s">
        <v>32</v>
      </c>
      <c r="P9" s="4" t="s">
        <v>33</v>
      </c>
      <c r="Q9" s="4">
        <v>0</v>
      </c>
      <c r="R9" s="8">
        <v>45119</v>
      </c>
      <c r="S9" s="6">
        <v>45147</v>
      </c>
      <c r="T9" s="4" t="s">
        <v>34</v>
      </c>
      <c r="U9" s="4">
        <v>4492</v>
      </c>
      <c r="V9" s="4">
        <v>0</v>
      </c>
      <c r="W9" s="4">
        <v>0</v>
      </c>
      <c r="X9" s="4" t="s">
        <v>57</v>
      </c>
      <c r="Y9" s="4" t="s">
        <v>42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45128</v>
      </c>
      <c r="G10" s="6">
        <v>45132</v>
      </c>
      <c r="H10" s="4">
        <v>1</v>
      </c>
      <c r="I10" s="4">
        <v>4</v>
      </c>
      <c r="J10" s="4">
        <v>4</v>
      </c>
      <c r="K10" s="4" t="s">
        <v>30</v>
      </c>
      <c r="L10" s="4">
        <v>4326</v>
      </c>
      <c r="M10" s="4">
        <v>4326</v>
      </c>
      <c r="N10" s="4" t="s">
        <v>61</v>
      </c>
      <c r="O10" s="4" t="s">
        <v>32</v>
      </c>
      <c r="P10" s="4" t="s">
        <v>33</v>
      </c>
      <c r="Q10" s="4">
        <v>0</v>
      </c>
      <c r="R10" s="8">
        <v>45119</v>
      </c>
      <c r="S10" s="6">
        <v>45147</v>
      </c>
      <c r="T10" s="4" t="s">
        <v>34</v>
      </c>
      <c r="U10" s="4">
        <v>4326</v>
      </c>
      <c r="V10" s="4">
        <v>0</v>
      </c>
      <c r="W10" s="4">
        <v>0</v>
      </c>
      <c r="X10" s="4" t="s">
        <v>62</v>
      </c>
      <c r="Y10" s="4" t="s">
        <v>42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38</v>
      </c>
      <c r="E11" s="4" t="s">
        <v>39</v>
      </c>
      <c r="F11" s="6">
        <v>45129</v>
      </c>
      <c r="G11" s="6">
        <v>45132</v>
      </c>
      <c r="H11" s="4">
        <v>1</v>
      </c>
      <c r="I11" s="4">
        <v>3</v>
      </c>
      <c r="J11" s="4">
        <v>3</v>
      </c>
      <c r="K11" s="4" t="s">
        <v>30</v>
      </c>
      <c r="L11" s="4">
        <v>3214</v>
      </c>
      <c r="M11" s="4">
        <v>3214</v>
      </c>
      <c r="N11" s="4" t="s">
        <v>64</v>
      </c>
      <c r="O11" s="4" t="s">
        <v>32</v>
      </c>
      <c r="P11" s="4" t="s">
        <v>33</v>
      </c>
      <c r="Q11" s="4">
        <v>0</v>
      </c>
      <c r="R11" s="8">
        <v>45121</v>
      </c>
      <c r="S11" s="6">
        <v>45147</v>
      </c>
      <c r="T11" s="4" t="s">
        <v>34</v>
      </c>
      <c r="U11" s="4">
        <v>3214</v>
      </c>
      <c r="V11" s="4">
        <v>0</v>
      </c>
      <c r="W11" s="4">
        <v>0</v>
      </c>
      <c r="X11" s="4" t="s">
        <v>65</v>
      </c>
      <c r="Y11" s="4" t="s">
        <v>42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38</v>
      </c>
      <c r="E12" s="4" t="s">
        <v>67</v>
      </c>
      <c r="F12" s="6">
        <v>45128</v>
      </c>
      <c r="G12" s="6">
        <v>45132</v>
      </c>
      <c r="H12" s="4">
        <v>1</v>
      </c>
      <c r="I12" s="4">
        <v>4</v>
      </c>
      <c r="J12" s="4">
        <v>4</v>
      </c>
      <c r="K12" s="4" t="s">
        <v>30</v>
      </c>
      <c r="L12" s="4">
        <v>4036</v>
      </c>
      <c r="M12" s="4">
        <v>4036</v>
      </c>
      <c r="N12" s="4" t="s">
        <v>68</v>
      </c>
      <c r="O12" s="4" t="s">
        <v>32</v>
      </c>
      <c r="P12" s="4" t="s">
        <v>33</v>
      </c>
      <c r="Q12" s="4">
        <v>0</v>
      </c>
      <c r="R12" s="8">
        <v>45122.0000115741</v>
      </c>
      <c r="S12" s="6">
        <v>45147</v>
      </c>
      <c r="T12" s="4" t="s">
        <v>34</v>
      </c>
      <c r="U12" s="4">
        <v>4036</v>
      </c>
      <c r="V12" s="4">
        <v>0</v>
      </c>
      <c r="W12" s="4">
        <v>0</v>
      </c>
      <c r="X12" s="4" t="s">
        <v>69</v>
      </c>
      <c r="Y12" s="4" t="s">
        <v>42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45130</v>
      </c>
      <c r="G13" s="6">
        <v>45132</v>
      </c>
      <c r="H13" s="4">
        <v>1</v>
      </c>
      <c r="I13" s="4">
        <v>2</v>
      </c>
      <c r="J13" s="4">
        <v>2</v>
      </c>
      <c r="K13" s="4" t="s">
        <v>30</v>
      </c>
      <c r="L13" s="4">
        <v>1976</v>
      </c>
      <c r="M13" s="4">
        <v>1976</v>
      </c>
      <c r="N13" s="4" t="s">
        <v>71</v>
      </c>
      <c r="O13" s="4" t="s">
        <v>32</v>
      </c>
      <c r="P13" s="4" t="s">
        <v>33</v>
      </c>
      <c r="Q13" s="4">
        <v>0</v>
      </c>
      <c r="R13" s="8">
        <v>45124.0000115741</v>
      </c>
      <c r="S13" s="6">
        <v>45147</v>
      </c>
      <c r="T13" s="4" t="s">
        <v>34</v>
      </c>
      <c r="U13" s="4">
        <v>1976</v>
      </c>
      <c r="V13" s="4">
        <v>0</v>
      </c>
      <c r="W13" s="4">
        <v>0</v>
      </c>
      <c r="X13" s="4" t="s">
        <v>72</v>
      </c>
      <c r="Y13" s="4" t="s">
        <v>42</v>
      </c>
    </row>
    <row r="14" s="4" customFormat="1" spans="1:25">
      <c r="A14" s="4" t="s">
        <v>63</v>
      </c>
      <c r="B14" s="4" t="s">
        <v>26</v>
      </c>
      <c r="C14" s="4" t="s">
        <v>49</v>
      </c>
      <c r="D14" s="4" t="s">
        <v>38</v>
      </c>
      <c r="E14" s="4" t="s">
        <v>39</v>
      </c>
      <c r="F14" s="6">
        <v>45129</v>
      </c>
      <c r="G14" s="6">
        <v>45132</v>
      </c>
      <c r="H14" s="4">
        <v>1</v>
      </c>
      <c r="I14" s="4">
        <v>3</v>
      </c>
      <c r="J14" s="4">
        <v>3</v>
      </c>
      <c r="K14" s="4" t="s">
        <v>30</v>
      </c>
      <c r="L14" s="4">
        <v>-3214</v>
      </c>
      <c r="M14" s="4">
        <v>-3214</v>
      </c>
      <c r="N14" s="4" t="s">
        <v>64</v>
      </c>
      <c r="O14" s="4" t="s">
        <v>32</v>
      </c>
      <c r="P14" s="4" t="s">
        <v>33</v>
      </c>
      <c r="Q14" s="4">
        <v>0</v>
      </c>
      <c r="R14" s="8">
        <v>45121</v>
      </c>
      <c r="S14" s="6">
        <v>45147</v>
      </c>
      <c r="T14" s="4" t="s">
        <v>34</v>
      </c>
      <c r="U14" s="4">
        <v>-3214</v>
      </c>
      <c r="V14" s="4">
        <v>0</v>
      </c>
      <c r="W14" s="4">
        <v>0</v>
      </c>
      <c r="X14" s="4" t="s">
        <v>65</v>
      </c>
      <c r="Y14" s="4" t="s">
        <v>42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38</v>
      </c>
      <c r="E15" s="4" t="s">
        <v>39</v>
      </c>
      <c r="F15" s="6">
        <v>45130</v>
      </c>
      <c r="G15" s="6">
        <v>45132</v>
      </c>
      <c r="H15" s="4">
        <v>1</v>
      </c>
      <c r="I15" s="4">
        <v>2</v>
      </c>
      <c r="J15" s="4">
        <v>2</v>
      </c>
      <c r="K15" s="4" t="s">
        <v>30</v>
      </c>
      <c r="L15" s="4">
        <v>1952</v>
      </c>
      <c r="M15" s="4">
        <v>1952</v>
      </c>
      <c r="N15" s="4" t="s">
        <v>74</v>
      </c>
      <c r="O15" s="4" t="s">
        <v>32</v>
      </c>
      <c r="P15" s="4" t="s">
        <v>33</v>
      </c>
      <c r="Q15" s="4">
        <v>0</v>
      </c>
      <c r="R15" s="8">
        <v>45125.0000115741</v>
      </c>
      <c r="S15" s="6">
        <v>45147</v>
      </c>
      <c r="T15" s="4" t="s">
        <v>34</v>
      </c>
      <c r="U15" s="4">
        <v>1952</v>
      </c>
      <c r="V15" s="4">
        <v>0</v>
      </c>
      <c r="W15" s="4">
        <v>0</v>
      </c>
      <c r="X15" s="4" t="s">
        <v>75</v>
      </c>
      <c r="Y15" s="4" t="s">
        <v>42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59</v>
      </c>
      <c r="E16" s="4" t="s">
        <v>60</v>
      </c>
      <c r="F16" s="6">
        <v>45130</v>
      </c>
      <c r="G16" s="6">
        <v>45132</v>
      </c>
      <c r="H16" s="4">
        <v>1</v>
      </c>
      <c r="I16" s="4">
        <v>2</v>
      </c>
      <c r="J16" s="4">
        <v>2</v>
      </c>
      <c r="K16" s="4" t="s">
        <v>30</v>
      </c>
      <c r="L16" s="4">
        <v>1934</v>
      </c>
      <c r="M16" s="4">
        <v>1934</v>
      </c>
      <c r="N16" s="4" t="s">
        <v>77</v>
      </c>
      <c r="O16" s="4" t="s">
        <v>32</v>
      </c>
      <c r="P16" s="4" t="s">
        <v>33</v>
      </c>
      <c r="Q16" s="4">
        <v>0</v>
      </c>
      <c r="R16" s="8">
        <v>45125.0000115741</v>
      </c>
      <c r="S16" s="6">
        <v>45147</v>
      </c>
      <c r="T16" s="4" t="s">
        <v>34</v>
      </c>
      <c r="U16" s="4">
        <v>1934</v>
      </c>
      <c r="V16" s="4">
        <v>0</v>
      </c>
      <c r="W16" s="4">
        <v>0</v>
      </c>
      <c r="X16" s="4" t="s">
        <v>78</v>
      </c>
      <c r="Y16" s="4" t="s">
        <v>42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44</v>
      </c>
      <c r="E17" s="4" t="s">
        <v>80</v>
      </c>
      <c r="F17" s="6">
        <v>45131</v>
      </c>
      <c r="G17" s="6">
        <v>45132</v>
      </c>
      <c r="H17" s="4">
        <v>7</v>
      </c>
      <c r="I17" s="4">
        <v>1</v>
      </c>
      <c r="J17" s="4">
        <v>7</v>
      </c>
      <c r="K17" s="4" t="s">
        <v>30</v>
      </c>
      <c r="L17" s="4">
        <v>2107</v>
      </c>
      <c r="M17" s="4">
        <v>2107</v>
      </c>
      <c r="N17" s="4" t="s">
        <v>81</v>
      </c>
      <c r="O17" s="4" t="s">
        <v>32</v>
      </c>
      <c r="P17" s="4" t="s">
        <v>33</v>
      </c>
      <c r="Q17" s="4">
        <v>0</v>
      </c>
      <c r="R17" s="8">
        <v>45129.0000115741</v>
      </c>
      <c r="S17" s="6">
        <v>45147</v>
      </c>
      <c r="T17" s="4" t="s">
        <v>34</v>
      </c>
      <c r="U17" s="4">
        <v>2107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83</v>
      </c>
      <c r="E18" s="4" t="s">
        <v>84</v>
      </c>
      <c r="F18" s="6">
        <v>45131</v>
      </c>
      <c r="G18" s="6">
        <v>45132</v>
      </c>
      <c r="H18" s="4">
        <v>1</v>
      </c>
      <c r="I18" s="4">
        <v>1</v>
      </c>
      <c r="J18" s="4">
        <v>1</v>
      </c>
      <c r="K18" s="4" t="s">
        <v>30</v>
      </c>
      <c r="L18" s="4">
        <v>378</v>
      </c>
      <c r="M18" s="4">
        <v>378</v>
      </c>
      <c r="N18" s="4" t="s">
        <v>85</v>
      </c>
      <c r="O18" s="4" t="s">
        <v>32</v>
      </c>
      <c r="P18" s="4" t="s">
        <v>33</v>
      </c>
      <c r="Q18" s="4">
        <v>0</v>
      </c>
      <c r="R18" s="8">
        <v>45131</v>
      </c>
      <c r="S18" s="6">
        <v>45147</v>
      </c>
      <c r="T18" s="4" t="s">
        <v>34</v>
      </c>
      <c r="U18" s="4">
        <v>378</v>
      </c>
      <c r="V18" s="4">
        <v>0</v>
      </c>
      <c r="W18" s="4">
        <v>0</v>
      </c>
      <c r="X18" s="4" t="s">
        <v>42</v>
      </c>
      <c r="Y18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D22" sqref="D2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999224708098138</v>
      </c>
      <c r="B2" s="6">
        <v>45130</v>
      </c>
      <c r="C2" s="6">
        <v>45132</v>
      </c>
      <c r="D2" s="4">
        <v>1540</v>
      </c>
      <c r="E2" s="4" t="str">
        <f>VLOOKUP(A2,HOP!A:L,12,0)</f>
        <v>1540.00</v>
      </c>
      <c r="F2" s="4" t="str">
        <f>VLOOKUP(A2,HOP!A:C,3,0)</f>
        <v>3487250</v>
      </c>
      <c r="G2" s="4">
        <f>D2-E2</f>
        <v>0</v>
      </c>
      <c r="H2" s="4" t="str">
        <f>$H$1&amp;F2</f>
        <v>，3487250</v>
      </c>
      <c r="I2" s="4" t="str">
        <f>VLOOKUP(A2,HOP!A:U,21,0)</f>
        <v>直采</v>
      </c>
    </row>
    <row r="3" s="4" customFormat="1" spans="1:9">
      <c r="A3" s="5">
        <v>999224960295888</v>
      </c>
      <c r="B3" s="6">
        <v>45129</v>
      </c>
      <c r="C3" s="6">
        <v>45132</v>
      </c>
      <c r="D3" s="4">
        <v>2800</v>
      </c>
      <c r="E3" s="4" t="str">
        <f>VLOOKUP(A3,HOP!A:L,12,0)</f>
        <v>2800.00</v>
      </c>
      <c r="F3" s="4" t="str">
        <f>VLOOKUP(A3,HOP!A:C,3,0)</f>
        <v>3551874</v>
      </c>
      <c r="G3" s="4">
        <f t="shared" ref="G3:G16" si="0">D3-E3</f>
        <v>0</v>
      </c>
      <c r="H3" s="4" t="str">
        <f t="shared" ref="H3:H16" si="1">$H$1&amp;F3</f>
        <v>，3551874</v>
      </c>
      <c r="I3" s="4" t="str">
        <f>VLOOKUP(A3,HOP!A:U,21,0)</f>
        <v>直采</v>
      </c>
    </row>
    <row r="4" s="4" customFormat="1" hidden="1" spans="1:10">
      <c r="A4" s="5">
        <v>999225245111960</v>
      </c>
      <c r="B4" s="6">
        <v>45130</v>
      </c>
      <c r="C4" s="6">
        <v>45132</v>
      </c>
      <c r="D4" s="4">
        <v>588</v>
      </c>
      <c r="E4" s="4">
        <v>588</v>
      </c>
      <c r="F4" s="9" t="s">
        <v>88</v>
      </c>
      <c r="G4" s="4">
        <f t="shared" si="0"/>
        <v>0</v>
      </c>
      <c r="H4" s="4" t="str">
        <f t="shared" si="1"/>
        <v>，202307102146030076</v>
      </c>
      <c r="I4" s="4" t="e">
        <f>VLOOKUP(A4,HOP!A:U,21,0)</f>
        <v>#N/A</v>
      </c>
      <c r="J4" s="7">
        <v>7.1</v>
      </c>
    </row>
    <row r="5" s="4" customFormat="1" hidden="1" spans="1:9">
      <c r="A5" s="5">
        <v>999225245199150</v>
      </c>
      <c r="B5" s="6">
        <v>45130</v>
      </c>
      <c r="C5" s="6">
        <v>45132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10">
      <c r="A6" s="5">
        <v>999225246512426</v>
      </c>
      <c r="B6" s="6">
        <v>45130</v>
      </c>
      <c r="C6" s="6">
        <v>45132</v>
      </c>
      <c r="D6" s="4">
        <v>1764</v>
      </c>
      <c r="E6" s="4">
        <v>1764</v>
      </c>
      <c r="F6" s="9" t="s">
        <v>89</v>
      </c>
      <c r="G6" s="4">
        <f t="shared" si="0"/>
        <v>0</v>
      </c>
      <c r="H6" s="4" t="str">
        <f t="shared" si="1"/>
        <v>，202307102252060021</v>
      </c>
      <c r="I6" s="4" t="e">
        <f>VLOOKUP(A6,HOP!A:U,21,0)</f>
        <v>#N/A</v>
      </c>
      <c r="J6" s="7">
        <v>7.1</v>
      </c>
    </row>
    <row r="7" s="4" customFormat="1" hidden="1" spans="1:10">
      <c r="A7" s="5">
        <v>999225255337590</v>
      </c>
      <c r="B7" s="6">
        <v>45131</v>
      </c>
      <c r="C7" s="6">
        <v>45132</v>
      </c>
      <c r="D7" s="4">
        <v>305.2</v>
      </c>
      <c r="E7" s="4">
        <v>305.2</v>
      </c>
      <c r="F7" s="9" t="s">
        <v>90</v>
      </c>
      <c r="G7" s="4">
        <f t="shared" si="0"/>
        <v>0</v>
      </c>
      <c r="H7" s="4" t="str">
        <f t="shared" si="1"/>
        <v>，202307111416050069</v>
      </c>
      <c r="I7" s="4" t="e">
        <f>VLOOKUP(A7,HOP!A:U,21,0)</f>
        <v>#N/A</v>
      </c>
      <c r="J7" s="4">
        <v>7.11</v>
      </c>
    </row>
    <row r="8" s="4" customFormat="1" spans="1:9">
      <c r="A8" s="5">
        <v>999225270481903</v>
      </c>
      <c r="B8" s="6">
        <v>45128</v>
      </c>
      <c r="C8" s="6">
        <v>45132</v>
      </c>
      <c r="D8" s="4">
        <v>4492</v>
      </c>
      <c r="E8" s="4" t="str">
        <f>VLOOKUP(A8,HOP!A:L,12,0)</f>
        <v>4492.00</v>
      </c>
      <c r="F8" s="4" t="str">
        <f>VLOOKUP(A8,HOP!A:C,3,0)</f>
        <v>3623783</v>
      </c>
      <c r="G8" s="4">
        <f t="shared" si="0"/>
        <v>0</v>
      </c>
      <c r="H8" s="4" t="str">
        <f t="shared" si="1"/>
        <v>，3623783</v>
      </c>
      <c r="I8" s="4" t="str">
        <f>VLOOKUP(A8,HOP!A:U,21,0)</f>
        <v>直采</v>
      </c>
    </row>
    <row r="9" s="4" customFormat="1" spans="1:9">
      <c r="A9" s="5">
        <v>999225289576973</v>
      </c>
      <c r="B9" s="6">
        <v>45128</v>
      </c>
      <c r="C9" s="6">
        <v>45132</v>
      </c>
      <c r="D9" s="4">
        <v>4326</v>
      </c>
      <c r="E9" s="4" t="str">
        <f>VLOOKUP(A9,HOP!A:L,12,0)</f>
        <v>4326.00</v>
      </c>
      <c r="F9" s="4" t="str">
        <f>VLOOKUP(A9,HOP!A:C,3,0)</f>
        <v>3627694</v>
      </c>
      <c r="G9" s="4">
        <f t="shared" si="0"/>
        <v>0</v>
      </c>
      <c r="H9" s="4" t="str">
        <f t="shared" si="1"/>
        <v>，3627694</v>
      </c>
      <c r="I9" s="4" t="str">
        <f>VLOOKUP(A9,HOP!A:U,21,0)</f>
        <v>直采</v>
      </c>
    </row>
    <row r="10" s="4" customFormat="1" hidden="1" spans="1:9">
      <c r="A10" s="5">
        <v>999225319403612</v>
      </c>
      <c r="B10" s="6">
        <v>45129</v>
      </c>
      <c r="C10" s="6">
        <v>45132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999225350972120</v>
      </c>
      <c r="B11" s="6">
        <v>45128</v>
      </c>
      <c r="C11" s="6">
        <v>45132</v>
      </c>
      <c r="D11" s="4">
        <v>4036</v>
      </c>
      <c r="E11" s="4" t="str">
        <f>VLOOKUP(A11,HOP!A:L,12,0)</f>
        <v>4036.00</v>
      </c>
      <c r="F11" s="4" t="str">
        <f>VLOOKUP(A11,HOP!A:C,3,0)</f>
        <v>3640433</v>
      </c>
      <c r="G11" s="4">
        <f t="shared" si="0"/>
        <v>0</v>
      </c>
      <c r="H11" s="4" t="str">
        <f t="shared" si="1"/>
        <v>，3640433</v>
      </c>
      <c r="I11" s="4" t="str">
        <f>VLOOKUP(A11,HOP!A:U,21,0)</f>
        <v>直采</v>
      </c>
    </row>
    <row r="12" s="4" customFormat="1" spans="1:9">
      <c r="A12" s="5">
        <v>999225384404439</v>
      </c>
      <c r="B12" s="6">
        <v>45130</v>
      </c>
      <c r="C12" s="6">
        <v>45132</v>
      </c>
      <c r="D12" s="4">
        <v>1976</v>
      </c>
      <c r="E12" s="4" t="str">
        <f>VLOOKUP(A12,HOP!A:L,12,0)</f>
        <v>1976.00</v>
      </c>
      <c r="F12" s="4" t="str">
        <f>VLOOKUP(A12,HOP!A:C,3,0)</f>
        <v>3647045</v>
      </c>
      <c r="G12" s="4">
        <f t="shared" si="0"/>
        <v>0</v>
      </c>
      <c r="H12" s="4" t="str">
        <f t="shared" si="1"/>
        <v>，3647045</v>
      </c>
      <c r="I12" s="4" t="str">
        <f>VLOOKUP(A12,HOP!A:U,21,0)</f>
        <v>直采</v>
      </c>
    </row>
    <row r="13" s="4" customFormat="1" spans="1:9">
      <c r="A13" s="5">
        <v>999225415981345</v>
      </c>
      <c r="B13" s="6">
        <v>45130</v>
      </c>
      <c r="C13" s="6">
        <v>45132</v>
      </c>
      <c r="D13" s="4">
        <v>1952</v>
      </c>
      <c r="E13" s="4" t="str">
        <f>VLOOKUP(A13,HOP!A:L,12,0)</f>
        <v>1952.00</v>
      </c>
      <c r="F13" s="4" t="str">
        <f>VLOOKUP(A13,HOP!A:C,3,0)</f>
        <v>3652804</v>
      </c>
      <c r="G13" s="4">
        <f t="shared" si="0"/>
        <v>0</v>
      </c>
      <c r="H13" s="4" t="str">
        <f t="shared" si="1"/>
        <v>，3652804</v>
      </c>
      <c r="I13" s="4" t="str">
        <f>VLOOKUP(A13,HOP!A:U,21,0)</f>
        <v>直采</v>
      </c>
    </row>
    <row r="14" s="4" customFormat="1" spans="1:9">
      <c r="A14" s="5">
        <v>999225421981796</v>
      </c>
      <c r="B14" s="6">
        <v>45130</v>
      </c>
      <c r="C14" s="6">
        <v>45132</v>
      </c>
      <c r="D14" s="4">
        <v>1934</v>
      </c>
      <c r="E14" s="4" t="str">
        <f>VLOOKUP(A14,HOP!A:L,12,0)</f>
        <v>1934.00</v>
      </c>
      <c r="F14" s="4" t="str">
        <f>VLOOKUP(A14,HOP!A:C,3,0)</f>
        <v>3654278</v>
      </c>
      <c r="G14" s="4">
        <f t="shared" si="0"/>
        <v>0</v>
      </c>
      <c r="H14" s="4" t="str">
        <f t="shared" si="1"/>
        <v>，3654278</v>
      </c>
      <c r="I14" s="4" t="str">
        <f>VLOOKUP(A14,HOP!A:U,21,0)</f>
        <v>直采</v>
      </c>
    </row>
    <row r="15" s="4" customFormat="1" hidden="1" spans="1:10">
      <c r="A15" s="5">
        <v>999225514807741</v>
      </c>
      <c r="B15" s="6">
        <v>45131</v>
      </c>
      <c r="C15" s="6">
        <v>45132</v>
      </c>
      <c r="D15" s="4">
        <v>2107</v>
      </c>
      <c r="E15" s="4">
        <v>2107</v>
      </c>
      <c r="F15" s="9" t="s">
        <v>91</v>
      </c>
      <c r="G15" s="4">
        <f t="shared" si="0"/>
        <v>0</v>
      </c>
      <c r="H15" s="4" t="str">
        <f t="shared" si="1"/>
        <v>，202307221746260077</v>
      </c>
      <c r="I15" s="4" t="e">
        <f>VLOOKUP(A15,HOP!A:U,21,0)</f>
        <v>#N/A</v>
      </c>
      <c r="J15" s="4">
        <v>7.22</v>
      </c>
    </row>
    <row r="16" s="4" customFormat="1" hidden="1" spans="1:10">
      <c r="A16" s="5">
        <v>999225550374300</v>
      </c>
      <c r="B16" s="6">
        <v>45131</v>
      </c>
      <c r="C16" s="6">
        <v>45132</v>
      </c>
      <c r="D16" s="4">
        <v>378</v>
      </c>
      <c r="E16" s="4">
        <v>378</v>
      </c>
      <c r="F16" s="9" t="s">
        <v>92</v>
      </c>
      <c r="G16" s="4">
        <f t="shared" si="0"/>
        <v>0</v>
      </c>
      <c r="H16" s="4" t="str">
        <f t="shared" si="1"/>
        <v>，202307241315510021</v>
      </c>
      <c r="I16" s="4" t="e">
        <f>VLOOKUP(A16,HOP!A:U,21,0)</f>
        <v>#N/A</v>
      </c>
      <c r="J16" s="4">
        <v>7.24</v>
      </c>
    </row>
    <row r="18" spans="4:4">
      <c r="D18" s="4">
        <f>SUM(D2:D17)</f>
        <v>28198.2</v>
      </c>
    </row>
    <row r="22" spans="1:4">
      <c r="A22" s="4" t="s">
        <v>93</v>
      </c>
      <c r="C22" s="4">
        <v>23056</v>
      </c>
      <c r="D22" s="4">
        <v>24870.27</v>
      </c>
    </row>
    <row r="23" spans="1:4">
      <c r="A23" s="4" t="s">
        <v>94</v>
      </c>
      <c r="C23" s="4">
        <v>5142.2</v>
      </c>
      <c r="D23" s="4">
        <v>5546.84</v>
      </c>
    </row>
    <row r="24" spans="1:4">
      <c r="A24" s="4" t="s">
        <v>95</v>
      </c>
      <c r="C24" s="4">
        <f>SUBTOTAL(9,C22:C23)</f>
        <v>28198.2</v>
      </c>
      <c r="D24" s="4">
        <f>SUBTOTAL(9,D22:D23)</f>
        <v>30417.11</v>
      </c>
    </row>
    <row r="25" spans="1:1">
      <c r="A25" s="4" t="s">
        <v>96</v>
      </c>
    </row>
  </sheetData>
  <autoFilter ref="A1:XFD25">
    <filterColumn colId="3">
      <filters blank="1">
        <filter val="1540"/>
        <filter val="2800"/>
        <filter val="1952"/>
        <filter val="4492"/>
        <filter val="305.2"/>
        <filter val="28198.2"/>
        <filter val="1764"/>
        <filter val="1934"/>
        <filter val="1976"/>
        <filter val="4036"/>
        <filter val="4326"/>
        <filter val="2107"/>
        <filter val="378"/>
        <filter val="5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999225421981796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999225415981345</v>
      </c>
      <c r="B3" s="1" t="s">
        <v>116</v>
      </c>
      <c r="C3" s="1" t="s">
        <v>134</v>
      </c>
      <c r="D3" s="1" t="s">
        <v>135</v>
      </c>
      <c r="E3" s="1" t="s">
        <v>136</v>
      </c>
      <c r="F3" s="1" t="s">
        <v>120</v>
      </c>
      <c r="G3" s="1" t="s">
        <v>121</v>
      </c>
      <c r="H3" s="1" t="s">
        <v>122</v>
      </c>
      <c r="I3" s="1" t="s">
        <v>137</v>
      </c>
      <c r="J3" s="1" t="s">
        <v>124</v>
      </c>
      <c r="K3" s="1" t="s">
        <v>137</v>
      </c>
      <c r="L3" s="1" t="s">
        <v>137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138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999225384404439</v>
      </c>
      <c r="B4" s="1" t="s">
        <v>139</v>
      </c>
      <c r="C4" s="1" t="s">
        <v>140</v>
      </c>
      <c r="D4" s="1" t="s">
        <v>135</v>
      </c>
      <c r="E4" s="1" t="s">
        <v>141</v>
      </c>
      <c r="F4" s="1" t="s">
        <v>120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999225350972120</v>
      </c>
      <c r="B5" s="1" t="s">
        <v>144</v>
      </c>
      <c r="C5" s="1" t="s">
        <v>145</v>
      </c>
      <c r="D5" s="1" t="s">
        <v>135</v>
      </c>
      <c r="E5" s="1" t="s">
        <v>146</v>
      </c>
      <c r="F5" s="1" t="s">
        <v>147</v>
      </c>
      <c r="G5" s="1" t="s">
        <v>121</v>
      </c>
      <c r="H5" s="1" t="s">
        <v>122</v>
      </c>
      <c r="I5" s="1" t="s">
        <v>148</v>
      </c>
      <c r="J5" s="1" t="s">
        <v>124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149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3">
        <v>999225289576973</v>
      </c>
      <c r="B6" s="1" t="s">
        <v>150</v>
      </c>
      <c r="C6" s="1" t="s">
        <v>151</v>
      </c>
      <c r="D6" s="1" t="s">
        <v>118</v>
      </c>
      <c r="E6" s="1" t="s">
        <v>152</v>
      </c>
      <c r="F6" s="1" t="s">
        <v>147</v>
      </c>
      <c r="G6" s="1" t="s">
        <v>121</v>
      </c>
      <c r="H6" s="1" t="s">
        <v>122</v>
      </c>
      <c r="I6" s="1" t="s">
        <v>153</v>
      </c>
      <c r="J6" s="1" t="s">
        <v>124</v>
      </c>
      <c r="K6" s="1" t="s">
        <v>153</v>
      </c>
      <c r="L6" s="1" t="s">
        <v>153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154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3">
        <v>999225270481903</v>
      </c>
      <c r="B7" s="1" t="s">
        <v>150</v>
      </c>
      <c r="C7" s="1" t="s">
        <v>155</v>
      </c>
      <c r="D7" s="1" t="s">
        <v>135</v>
      </c>
      <c r="E7" s="1" t="s">
        <v>156</v>
      </c>
      <c r="F7" s="1" t="s">
        <v>147</v>
      </c>
      <c r="G7" s="1" t="s">
        <v>121</v>
      </c>
      <c r="H7" s="1" t="s">
        <v>122</v>
      </c>
      <c r="I7" s="1" t="s">
        <v>157</v>
      </c>
      <c r="J7" s="1" t="s">
        <v>124</v>
      </c>
      <c r="K7" s="1" t="s">
        <v>157</v>
      </c>
      <c r="L7" s="1" t="s">
        <v>157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158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3">
        <v>999224960295888</v>
      </c>
      <c r="B8" s="1" t="s">
        <v>159</v>
      </c>
      <c r="C8" s="1" t="s">
        <v>160</v>
      </c>
      <c r="D8" s="1" t="s">
        <v>135</v>
      </c>
      <c r="E8" s="1" t="s">
        <v>161</v>
      </c>
      <c r="F8" s="1" t="s">
        <v>162</v>
      </c>
      <c r="G8" s="1" t="s">
        <v>121</v>
      </c>
      <c r="H8" s="1" t="s">
        <v>122</v>
      </c>
      <c r="I8" s="1" t="s">
        <v>163</v>
      </c>
      <c r="J8" s="1" t="s">
        <v>124</v>
      </c>
      <c r="K8" s="1" t="s">
        <v>163</v>
      </c>
      <c r="L8" s="1" t="s">
        <v>163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164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999224708098138</v>
      </c>
      <c r="B9" s="1" t="s">
        <v>165</v>
      </c>
      <c r="C9" s="1" t="s">
        <v>166</v>
      </c>
      <c r="D9" s="1" t="s">
        <v>167</v>
      </c>
      <c r="E9" s="1" t="s">
        <v>168</v>
      </c>
      <c r="F9" s="1" t="s">
        <v>120</v>
      </c>
      <c r="G9" s="1" t="s">
        <v>121</v>
      </c>
      <c r="H9" s="1" t="s">
        <v>122</v>
      </c>
      <c r="I9" s="1" t="s">
        <v>169</v>
      </c>
      <c r="J9" s="1" t="s">
        <v>124</v>
      </c>
      <c r="K9" s="1" t="s">
        <v>169</v>
      </c>
      <c r="L9" s="1" t="s">
        <v>169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170</v>
      </c>
      <c r="S9" s="1" t="s">
        <v>130</v>
      </c>
      <c r="T9" s="1" t="s">
        <v>131</v>
      </c>
      <c r="U9" s="1" t="s">
        <v>132</v>
      </c>
      <c r="V9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2023-08-09T01:44:48Z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