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</definedName>
  </definedNames>
  <calcPr calcId="144525"/>
</workbook>
</file>

<file path=xl/sharedStrings.xml><?xml version="1.0" encoding="utf-8"?>
<sst xmlns="http://schemas.openxmlformats.org/spreadsheetml/2006/main" count="188" uniqueCount="121">
  <si>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</si>
  <si>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</si>
  <si>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</si>
  <si>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</si>
  <si>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</si>
  <si>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</si>
  <si>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</si>
  <si>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</si>
  <si>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</si>
  <si>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</si>
  <si>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</si>
  <si>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</si>
  <si>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</si>
  <si>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</si>
  <si>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</si>
  <si>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</si>
  <si>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</si>
  <si>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</si>
  <si>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</si>
  <si>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</si>
  <si>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</si>
  <si>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</si>
  <si>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</si>
  <si>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</si>
  <si>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</si>
  <si>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999224047396965	</t>
  </si>
  <si>
    <t>Ctrip</t>
  </si>
  <si>
    <t>正常</t>
  </si>
  <si>
    <t>[曼谷]文斯水门酒店(Vince Hotel Pratunam)(44699134)</t>
  </si>
  <si>
    <t>豪华探索特大床房&lt;2人入住&gt;&lt;不退款&gt;&lt;早餐&gt;</t>
  </si>
  <si>
    <t>USD</t>
  </si>
  <si>
    <t>Lap/Jimay,Lap/Jimay</t>
  </si>
  <si>
    <t>CA5326230809USD</t>
  </si>
  <si>
    <t>未提现</t>
  </si>
  <si>
    <t>携程开票</t>
  </si>
  <si>
    <t xml:space="preserve">3339687	</t>
  </si>
  <si>
    <t xml:space="preserve">152815	</t>
  </si>
  <si>
    <t xml:space="preserve">999224841192244	</t>
  </si>
  <si>
    <t>[湄林]拉雅古迹酒店(Raya Heritage)(44694548)</t>
  </si>
  <si>
    <t>套房(带露台)&lt;2人入住&gt;&lt;不退款&gt;</t>
  </si>
  <si>
    <t>HUNG/WEITING</t>
  </si>
  <si>
    <t xml:space="preserve">3522242	</t>
  </si>
  <si>
    <t xml:space="preserve">22241	</t>
  </si>
  <si>
    <t xml:space="preserve">999224903090505	</t>
  </si>
  <si>
    <t>[乔治市]槟城乔治敦图恩酒店(Tune Hotel Georgetown Penang)(39035338)</t>
  </si>
  <si>
    <t>大床房&lt;2人入住&gt;&lt;不退款&gt;</t>
  </si>
  <si>
    <t>aidiel/mohammad</t>
  </si>
  <si>
    <t xml:space="preserve">3537370	</t>
  </si>
  <si>
    <t xml:space="preserve">139175	</t>
  </si>
  <si>
    <t xml:space="preserve">999224957292154	</t>
  </si>
  <si>
    <t>[八打灵再也]皇家朱兰白沙罗酒店(Royale Chulan Damansara)(37225853)</t>
  </si>
  <si>
    <t>高级房&lt;2人入住&gt;&lt;不退款&gt;</t>
  </si>
  <si>
    <t>quah/shiao wei</t>
  </si>
  <si>
    <t xml:space="preserve">3550906	</t>
  </si>
  <si>
    <t xml:space="preserve">624177	</t>
  </si>
  <si>
    <t>,</t>
  </si>
  <si>
    <t>USD 620.28</t>
  </si>
  <si>
    <t>A230809094233911</t>
  </si>
  <si>
    <t>USD / HKD 当前参考汇率: 7.81418</t>
  </si>
  <si>
    <t>总计：620.28 USD/
4846.98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</si>
  <si>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</si>
  <si>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</si>
  <si>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</si>
  <si>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</si>
  <si>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</si>
  <si>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</si>
  <si>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</si>
  <si>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</si>
  <si>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</si>
  <si>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</si>
  <si>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</si>
  <si>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</si>
  <si>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</si>
  <si>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</si>
  <si>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</si>
  <si>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</si>
  <si>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</si>
  <si>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</si>
  <si>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</si>
  <si>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2023-06-25</t>
  </si>
  <si>
    <t>3550906</t>
  </si>
  <si>
    <t>吉隆坡白沙罗皇家朱兰酒店</t>
  </si>
  <si>
    <t>quah shiao wei</t>
  </si>
  <si>
    <t>2023-08-04</t>
  </si>
  <si>
    <t>2023-08-06</t>
  </si>
  <si>
    <t>退房日周结</t>
  </si>
  <si>
    <t>740.01</t>
  </si>
  <si>
    <t>102.66</t>
  </si>
  <si>
    <t>0</t>
  </si>
  <si>
    <t>0.00</t>
  </si>
  <si>
    <t>携程盛景国际直连</t>
  </si>
  <si>
    <t>01.010677</t>
  </si>
  <si>
    <t>2023-06-26 09:31:04</t>
  </si>
  <si>
    <t>否</t>
  </si>
  <si>
    <t>汇智国际旅游发展有限公司</t>
  </si>
  <si>
    <t>直采</t>
  </si>
  <si>
    <t>马来西亚</t>
  </si>
  <si>
    <t>2023-06-22</t>
  </si>
  <si>
    <t>3537370</t>
  </si>
  <si>
    <t>槟城市途恩酒店</t>
  </si>
  <si>
    <t>aidiel mohammad</t>
  </si>
  <si>
    <t>2023-08-05</t>
  </si>
  <si>
    <t>272.04</t>
  </si>
  <si>
    <t>37.80</t>
  </si>
  <si>
    <t>2023-06-22 13:56:29</t>
  </si>
  <si>
    <t>2023-06-18</t>
  </si>
  <si>
    <t>3522242</t>
  </si>
  <si>
    <t>拉雅古迹酒店 (SHA Extra Plus)</t>
  </si>
  <si>
    <t>HUNG WEITING</t>
  </si>
  <si>
    <t>1685.00</t>
  </si>
  <si>
    <t>235.82</t>
  </si>
  <si>
    <t>2023-06-19 09:48:03</t>
  </si>
  <si>
    <t>泰国</t>
  </si>
  <si>
    <t>2023-05-08</t>
  </si>
  <si>
    <t>3339687</t>
  </si>
  <si>
    <t>文斯水门酒店 (SHA Plus+)</t>
  </si>
  <si>
    <t>Lap Jimay,Lap Jimay</t>
  </si>
  <si>
    <t>2023-08-02</t>
  </si>
  <si>
    <t>1687.31</t>
  </si>
  <si>
    <t>244.00</t>
  </si>
  <si>
    <t>2023-05-08 11:38:41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</si>
</sst>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15875</xdr:colOff>
      <xdr:row>6</xdr:row>
      <xdr:rowOff>22860</xdr:rowOff>
    </xdr:from>
    <xdr:to>
      <xdr:col>19</xdr:col>
      <xdr:colOff>290195</xdr:colOff>
      <xdr:row>33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2995" y="1120140"/>
          <a:ext cx="9875520" cy="4975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10" defaultRowHeight="14.4" outlineLevelRow="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45140</v>
      </c>
      <c r="G2" s="6">
        <v>45144</v>
      </c>
      <c r="H2" s="4">
        <v>1</v>
      </c>
      <c r="I2" s="4">
        <v>4</v>
      </c>
      <c r="J2" s="4">
        <v>4</v>
      </c>
      <c r="K2" s="4" t="s">
        <v>30</v>
      </c>
      <c r="L2" s="4">
        <v>244</v>
      </c>
      <c r="M2" s="4">
        <v>244</v>
      </c>
      <c r="N2" s="4" t="s">
        <v>31</v>
      </c>
      <c r="O2" s="4" t="s">
        <v>32</v>
      </c>
      <c r="P2" s="4" t="s">
        <v>33</v>
      </c>
      <c r="Q2" s="4">
        <v>0</v>
      </c>
      <c r="R2" s="7">
        <v>45054</v>
      </c>
      <c r="S2" s="6">
        <v>45147</v>
      </c>
      <c r="T2" s="4" t="s">
        <v>34</v>
      </c>
      <c r="U2" s="4">
        <v>244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45143</v>
      </c>
      <c r="G3" s="6">
        <v>45144</v>
      </c>
      <c r="H3" s="4">
        <v>1</v>
      </c>
      <c r="I3" s="4">
        <v>1</v>
      </c>
      <c r="J3" s="4">
        <v>1</v>
      </c>
      <c r="K3" s="4" t="s">
        <v>30</v>
      </c>
      <c r="L3" s="4">
        <v>235.82</v>
      </c>
      <c r="M3" s="4">
        <v>235.82</v>
      </c>
      <c r="N3" s="4" t="s">
        <v>40</v>
      </c>
      <c r="O3" s="4" t="s">
        <v>32</v>
      </c>
      <c r="P3" s="4" t="s">
        <v>33</v>
      </c>
      <c r="Q3" s="4">
        <v>0</v>
      </c>
      <c r="R3" s="7">
        <v>45095</v>
      </c>
      <c r="S3" s="6">
        <v>45147</v>
      </c>
      <c r="T3" s="4" t="s">
        <v>34</v>
      </c>
      <c r="U3" s="4">
        <v>235.82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45143</v>
      </c>
      <c r="G4" s="6">
        <v>45144</v>
      </c>
      <c r="H4" s="4">
        <v>2</v>
      </c>
      <c r="I4" s="4">
        <v>1</v>
      </c>
      <c r="J4" s="4">
        <v>2</v>
      </c>
      <c r="K4" s="4" t="s">
        <v>30</v>
      </c>
      <c r="L4" s="4">
        <v>37.8</v>
      </c>
      <c r="M4" s="4">
        <v>37.8</v>
      </c>
      <c r="N4" s="4" t="s">
        <v>46</v>
      </c>
      <c r="O4" s="4" t="s">
        <v>32</v>
      </c>
      <c r="P4" s="4" t="s">
        <v>33</v>
      </c>
      <c r="Q4" s="4">
        <v>0</v>
      </c>
      <c r="R4" s="7">
        <v>45099</v>
      </c>
      <c r="S4" s="6">
        <v>45147</v>
      </c>
      <c r="T4" s="4" t="s">
        <v>34</v>
      </c>
      <c r="U4" s="4">
        <v>37.8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45142</v>
      </c>
      <c r="G5" s="6">
        <v>45144</v>
      </c>
      <c r="H5" s="4">
        <v>1</v>
      </c>
      <c r="I5" s="4">
        <v>2</v>
      </c>
      <c r="J5" s="4">
        <v>2</v>
      </c>
      <c r="K5" s="4" t="s">
        <v>30</v>
      </c>
      <c r="L5" s="4">
        <v>102.66</v>
      </c>
      <c r="M5" s="4">
        <v>102.66</v>
      </c>
      <c r="N5" s="4" t="s">
        <v>52</v>
      </c>
      <c r="O5" s="4" t="s">
        <v>32</v>
      </c>
      <c r="P5" s="4" t="s">
        <v>33</v>
      </c>
      <c r="Q5" s="4">
        <v>0</v>
      </c>
      <c r="R5" s="7">
        <v>45102</v>
      </c>
      <c r="S5" s="6">
        <v>45147</v>
      </c>
      <c r="T5" s="4" t="s">
        <v>34</v>
      </c>
      <c r="U5" s="4">
        <v>102.66</v>
      </c>
      <c r="V5" s="4">
        <v>0</v>
      </c>
      <c r="W5" s="4">
        <v>0</v>
      </c>
      <c r="X5" s="4" t="s">
        <v>53</v>
      </c>
      <c r="Y5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C12"/>
    </sheetView>
  </sheetViews>
  <sheetFormatPr defaultColWidth="10" defaultRowHeight="14.4"/>
  <cols>
    <col min="1" max="1" width="12.8888888888889" style="4"/>
    <col min="2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999224047396965</v>
      </c>
      <c r="B2" s="6">
        <v>45140</v>
      </c>
      <c r="C2" s="6">
        <v>45144</v>
      </c>
      <c r="D2" s="4">
        <v>244</v>
      </c>
      <c r="E2" s="4" t="str">
        <f>VLOOKUP(A2,HOP!A:L,12,0)</f>
        <v>244.00</v>
      </c>
      <c r="F2" s="4" t="str">
        <f>VLOOKUP(A2,HOP!A:C,3,0)</f>
        <v>3339687</v>
      </c>
      <c r="G2" s="4">
        <f>D2-E2</f>
        <v>0</v>
      </c>
      <c r="H2" s="4" t="str">
        <f>$H$1&amp;F2</f>
        <v>,3339687</v>
      </c>
      <c r="I2" s="4" t="str">
        <f>VLOOKUP(A2,HOP!A:U,21,0)</f>
        <v>直采</v>
      </c>
    </row>
    <row r="3" s="4" customFormat="1" spans="1:9">
      <c r="A3" s="5">
        <v>999224841192244</v>
      </c>
      <c r="B3" s="6">
        <v>45143</v>
      </c>
      <c r="C3" s="6">
        <v>45144</v>
      </c>
      <c r="D3" s="4">
        <v>235.82</v>
      </c>
      <c r="E3" s="4" t="str">
        <f>VLOOKUP(A3,HOP!A:L,12,0)</f>
        <v>235.82</v>
      </c>
      <c r="F3" s="4" t="str">
        <f>VLOOKUP(A3,HOP!A:C,3,0)</f>
        <v>3522242</v>
      </c>
      <c r="G3" s="4">
        <f>D3-E3</f>
        <v>0</v>
      </c>
      <c r="H3" s="4" t="str">
        <f>$H$1&amp;F3</f>
        <v>,3522242</v>
      </c>
      <c r="I3" s="4" t="str">
        <f>VLOOKUP(A3,HOP!A:U,21,0)</f>
        <v>直采</v>
      </c>
    </row>
    <row r="4" s="4" customFormat="1" spans="1:9">
      <c r="A4" s="5">
        <v>999224903090505</v>
      </c>
      <c r="B4" s="6">
        <v>45143</v>
      </c>
      <c r="C4" s="6">
        <v>45144</v>
      </c>
      <c r="D4" s="4">
        <v>37.8</v>
      </c>
      <c r="E4" s="4" t="str">
        <f>VLOOKUP(A4,HOP!A:L,12,0)</f>
        <v>37.80</v>
      </c>
      <c r="F4" s="4" t="str">
        <f>VLOOKUP(A4,HOP!A:C,3,0)</f>
        <v>3537370</v>
      </c>
      <c r="G4" s="4">
        <f>D4-E4</f>
        <v>0</v>
      </c>
      <c r="H4" s="4" t="str">
        <f>$H$1&amp;F4</f>
        <v>,3537370</v>
      </c>
      <c r="I4" s="4" t="str">
        <f>VLOOKUP(A4,HOP!A:U,21,0)</f>
        <v>直采</v>
      </c>
    </row>
    <row r="5" s="4" customFormat="1" spans="1:9">
      <c r="A5" s="5">
        <v>999224957292154</v>
      </c>
      <c r="B5" s="6">
        <v>45142</v>
      </c>
      <c r="C5" s="6">
        <v>45144</v>
      </c>
      <c r="D5" s="4">
        <v>102.66</v>
      </c>
      <c r="E5" s="4" t="str">
        <f>VLOOKUP(A5,HOP!A:L,12,0)</f>
        <v>102.66</v>
      </c>
      <c r="F5" s="4" t="str">
        <f>VLOOKUP(A5,HOP!A:C,3,0)</f>
        <v>3550906</v>
      </c>
      <c r="G5" s="4">
        <f>D5-E5</f>
        <v>0</v>
      </c>
      <c r="H5" s="4" t="str">
        <f>$H$1&amp;F5</f>
        <v>,3550906</v>
      </c>
      <c r="I5" s="4" t="str">
        <f>VLOOKUP(A5,HOP!A:U,21,0)</f>
        <v>直采</v>
      </c>
    </row>
    <row r="7" spans="4:4">
      <c r="D7" s="4">
        <f>SUM(D2:D6)</f>
        <v>620.28</v>
      </c>
    </row>
    <row r="8" spans="4:4">
      <c r="D8" s="4" t="s">
        <v>56</v>
      </c>
    </row>
    <row r="10" spans="1:3">
      <c r="A10" s="4" t="s">
        <v>57</v>
      </c>
      <c r="B10" s="4">
        <v>620.28</v>
      </c>
      <c r="C10" s="4">
        <v>4846.98</v>
      </c>
    </row>
    <row r="11" spans="1:1">
      <c r="A11" s="4" t="s">
        <v>58</v>
      </c>
    </row>
    <row r="12" spans="1:1">
      <c r="A12" s="4" t="s">
        <v>59</v>
      </c>
    </row>
  </sheetData>
  <autoFilter ref="A1:X5">
    <extLst/>
  </autoFilter>
  <conditionalFormatting sqref="A1:A12 A14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1" sqref="A1"/>
    </sheetView>
  </sheetViews>
  <sheetFormatPr defaultColWidth="8.88888888888889" defaultRowHeight="13.2" outlineLevelRow="5"/>
  <cols>
    <col min="1" max="1" width="12.8888888888889" style="1"/>
    <col min="2" max="16383" width="8.88888888888889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3">
        <v>999224957292154</v>
      </c>
      <c r="B2" s="1" t="s">
        <v>79</v>
      </c>
      <c r="C2" s="1" t="s">
        <v>80</v>
      </c>
      <c r="D2" s="1" t="s">
        <v>81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86</v>
      </c>
      <c r="J2" s="1" t="s">
        <v>30</v>
      </c>
      <c r="K2" s="1" t="s">
        <v>87</v>
      </c>
      <c r="L2" s="1" t="s">
        <v>87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  <c r="V2" s="1" t="s">
        <v>96</v>
      </c>
    </row>
    <row r="3" s="1" customFormat="1" spans="1:22">
      <c r="A3" s="3">
        <v>999224903090505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  <c r="G3" s="1" t="s">
        <v>84</v>
      </c>
      <c r="H3" s="1" t="s">
        <v>85</v>
      </c>
      <c r="I3" s="1" t="s">
        <v>102</v>
      </c>
      <c r="J3" s="1" t="s">
        <v>30</v>
      </c>
      <c r="K3" s="1" t="s">
        <v>103</v>
      </c>
      <c r="L3" s="1" t="s">
        <v>103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104</v>
      </c>
      <c r="S3" s="1" t="s">
        <v>93</v>
      </c>
      <c r="T3" s="1" t="s">
        <v>94</v>
      </c>
      <c r="U3" s="1" t="s">
        <v>95</v>
      </c>
      <c r="V3" s="1" t="s">
        <v>96</v>
      </c>
    </row>
    <row r="4" s="1" customFormat="1" spans="1:22">
      <c r="A4" s="3">
        <v>999224841192244</v>
      </c>
      <c r="B4" s="1" t="s">
        <v>105</v>
      </c>
      <c r="C4" s="1" t="s">
        <v>106</v>
      </c>
      <c r="D4" s="1" t="s">
        <v>107</v>
      </c>
      <c r="E4" s="1" t="s">
        <v>108</v>
      </c>
      <c r="F4" s="1" t="s">
        <v>101</v>
      </c>
      <c r="G4" s="1" t="s">
        <v>84</v>
      </c>
      <c r="H4" s="1" t="s">
        <v>85</v>
      </c>
      <c r="I4" s="1" t="s">
        <v>109</v>
      </c>
      <c r="J4" s="1" t="s">
        <v>30</v>
      </c>
      <c r="K4" s="1" t="s">
        <v>110</v>
      </c>
      <c r="L4" s="1" t="s">
        <v>110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91</v>
      </c>
      <c r="R4" s="1" t="s">
        <v>111</v>
      </c>
      <c r="S4" s="1" t="s">
        <v>93</v>
      </c>
      <c r="T4" s="1" t="s">
        <v>94</v>
      </c>
      <c r="U4" s="1" t="s">
        <v>95</v>
      </c>
      <c r="V4" s="1" t="s">
        <v>112</v>
      </c>
    </row>
    <row r="5" s="1" customFormat="1" spans="1:22">
      <c r="A5" s="3">
        <v>999224047396965</v>
      </c>
      <c r="B5" s="1" t="s">
        <v>113</v>
      </c>
      <c r="C5" s="1" t="s">
        <v>114</v>
      </c>
      <c r="D5" s="1" t="s">
        <v>115</v>
      </c>
      <c r="E5" s="1" t="s">
        <v>116</v>
      </c>
      <c r="F5" s="1" t="s">
        <v>117</v>
      </c>
      <c r="G5" s="1" t="s">
        <v>84</v>
      </c>
      <c r="H5" s="1" t="s">
        <v>85</v>
      </c>
      <c r="I5" s="1" t="s">
        <v>118</v>
      </c>
      <c r="J5" s="1" t="s">
        <v>30</v>
      </c>
      <c r="K5" s="1" t="s">
        <v>119</v>
      </c>
      <c r="L5" s="1" t="s">
        <v>119</v>
      </c>
      <c r="M5" s="1" t="s">
        <v>88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120</v>
      </c>
      <c r="S5" s="1" t="s">
        <v>93</v>
      </c>
      <c r="T5" s="1" t="s">
        <v>94</v>
      </c>
      <c r="U5" s="1" t="s">
        <v>95</v>
      </c>
      <c r="V5" s="1" t="s">
        <v>112</v>
      </c>
    </row>
    <row r="6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2023-08-09T01:43:40Z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