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<sst xmlns="http://schemas.openxmlformats.org/spreadsheetml/2006/main" count="483" uniqueCount="187">
  <si>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</si>
  <si>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</si>
  <si>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</si>
  <si>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</si>
  <si>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</si>
  <si>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</si>
  <si>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</si>
  <si>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</si>
  <si>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</si>
  <si>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</si>
  <si>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</si>
  <si>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</si>
  <si>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</si>
  <si>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</si>
  <si>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</si>
  <si>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</si>
  <si>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</si>
  <si>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</si>
  <si>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</si>
  <si>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</si>
  <si>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</si>
  <si>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</si>
  <si>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</si>
  <si>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</si>
  <si>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</si>
  <si>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999225110232446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</si>
  <si>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</si>
  <si>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</si>
  <si>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</si>
  <si>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</si>
  <si>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</si>
  <si>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XU/JIE,FENG/YILIN</t>
  </si>
  <si>
    <t>CA363230810CNY</t>
  </si>
  <si>
    <t>未提现</t>
  </si>
  <si>
    <t>携程开票</t>
  </si>
  <si>
    <t xml:space="preserve">3589681	</t>
  </si>
  <si>
    <t xml:space="preserve">	</t>
  </si>
  <si>
    <t xml:space="preserve">999225164697571	</t>
  </si>
  <si>
    <t>[香港]香港九龙海逸君绰酒店(Harbour Grand Kowloon)(17095949)</t>
  </si>
  <si>
    <t>高级客房(至少连住2晚及以上)&lt;特惠&gt;&lt;双人入住&gt;&lt;内宾&gt;&lt;无早&gt;</t>
  </si>
  <si>
    <t>gan/feifan,zhang/wencai,qin/wanrong,qin/ming,GAO/QIAN</t>
  </si>
  <si>
    <t xml:space="preserve">3601625	</t>
  </si>
  <si>
    <t xml:space="preserve">25289679957	</t>
  </si>
  <si>
    <t>ZHAO/XUESHAN</t>
  </si>
  <si>
    <t xml:space="preserve">3627717	</t>
  </si>
  <si>
    <t xml:space="preserve">999225321925026	</t>
  </si>
  <si>
    <t>[香港]香港富荟旺角酒店(iclub Mong Kok Hotel)(69311702)</t>
  </si>
  <si>
    <t>卓荟客房(至少提前3天预订)&lt;连住2-7晚&gt;&lt;双人入住&gt;&lt;内宾&gt;&lt;无早&gt;</t>
  </si>
  <si>
    <t>LI/JIN</t>
  </si>
  <si>
    <t xml:space="preserve">3633906	</t>
  </si>
  <si>
    <t xml:space="preserve">11757775	</t>
  </si>
  <si>
    <t xml:space="preserve">999225369994931	</t>
  </si>
  <si>
    <t>[梅州]梅州白天鹅迎宾馆(100697959)</t>
  </si>
  <si>
    <t>商务江景双床房&lt;特惠促销&gt;&lt;双人入住&gt;&lt;双早&gt;&lt;日历房套餐高价值&gt;&lt;新酒店礼盒&gt;</t>
  </si>
  <si>
    <t>王晓珩</t>
  </si>
  <si>
    <t xml:space="preserve">999225394209201	</t>
  </si>
  <si>
    <t>商务江景大床房&lt;特惠促销&gt;&lt;双人入住&gt;&lt;双早&gt;&lt;日历房套餐高价值&gt;&lt;新酒店礼盒&gt;</t>
  </si>
  <si>
    <t>徐昭熠</t>
  </si>
  <si>
    <t xml:space="preserve">999225397928001	</t>
  </si>
  <si>
    <t>高级房(至少提前5天预订)(至少连住2晚及以上)&lt;双人入住&gt;&lt;内宾&gt;&lt;无早&gt;</t>
  </si>
  <si>
    <t>zhang/guizhi</t>
  </si>
  <si>
    <t xml:space="preserve">3649617	</t>
  </si>
  <si>
    <t xml:space="preserve">999225423707547	</t>
  </si>
  <si>
    <t>YANG/BEI</t>
  </si>
  <si>
    <t xml:space="preserve">3654808	</t>
  </si>
  <si>
    <t xml:space="preserve">999225425646212	</t>
  </si>
  <si>
    <t>liu/daoyun</t>
  </si>
  <si>
    <t xml:space="preserve">3655284	</t>
  </si>
  <si>
    <t xml:space="preserve">999225444252770	</t>
  </si>
  <si>
    <t>Huang/Xin</t>
  </si>
  <si>
    <t xml:space="preserve">3658096	</t>
  </si>
  <si>
    <t xml:space="preserve">999225445495860	</t>
  </si>
  <si>
    <t>LI/SHIRAN</t>
  </si>
  <si>
    <t xml:space="preserve">3658246	</t>
  </si>
  <si>
    <t xml:space="preserve">999225486637878	</t>
  </si>
  <si>
    <t>商务江景大床房&lt;超值特惠&gt;&lt;双人入住&gt;&lt;日历房套餐高价值&gt;&lt;单早&gt;&lt;新酒店礼盒&gt;</t>
  </si>
  <si>
    <t>叶福雄</t>
  </si>
  <si>
    <t xml:space="preserve">999225489031976	</t>
  </si>
  <si>
    <t>江溢英,江溢威,江婵娟,江族强</t>
  </si>
  <si>
    <t xml:space="preserve">999225489144034	</t>
  </si>
  <si>
    <t>商务江景双床房&lt;超值特惠&gt;&lt;双人入住&gt;&lt;日历房套餐高价值&gt;&lt;单早&gt;&lt;新酒店礼盒&gt;</t>
  </si>
  <si>
    <t>江宝莹</t>
  </si>
  <si>
    <t xml:space="preserve">999225532767447	</t>
  </si>
  <si>
    <t>商务江景双床房&lt;双人入住&gt;&lt;限量抢购&gt;&lt;双早&gt;&lt;日历房套餐高价值&gt;&lt;新酒店礼盒&gt;</t>
  </si>
  <si>
    <t>魏建春,柯裕胜</t>
  </si>
  <si>
    <t xml:space="preserve">999225536803854	</t>
  </si>
  <si>
    <t>张卓宇,张振强</t>
  </si>
  <si>
    <t xml:space="preserve">999225576469653	</t>
  </si>
  <si>
    <t>[梅州]梅州昌盛豪生大酒店(45834822)</t>
  </si>
  <si>
    <t>柚见好——非遗双床房&lt;超值特惠&gt;&lt;双人入住&gt;&lt;双早&gt;</t>
  </si>
  <si>
    <t>任玥</t>
  </si>
  <si>
    <t xml:space="preserve">999225578265152	</t>
  </si>
  <si>
    <t>柚见汝——非遗大床房&lt;超值特惠&gt;&lt;双人入住&gt;&lt;双早&gt;</t>
  </si>
  <si>
    <t>伍裕东</t>
  </si>
  <si>
    <t xml:space="preserve">999225581556032	</t>
  </si>
  <si>
    <t>陈晓君</t>
  </si>
  <si>
    <t>，</t>
  </si>
  <si>
    <t>202307161939430021</t>
  </si>
  <si>
    <t>202307172010070068</t>
  </si>
  <si>
    <t>202307211637210077</t>
  </si>
  <si>
    <t>202307211903020077</t>
  </si>
  <si>
    <t>202307211918540077</t>
  </si>
  <si>
    <t>202307231532400071</t>
  </si>
  <si>
    <t>202307231924500077</t>
  </si>
  <si>
    <t>202307251639190071</t>
  </si>
  <si>
    <t>202307251805130071</t>
  </si>
  <si>
    <t>202307252119470076</t>
  </si>
  <si>
    <t>A230810095045481</t>
  </si>
  <si>
    <t>房集：i230810094318 5352.6元</t>
  </si>
  <si>
    <t>CNY / HKD 当前参考汇率: 1.082519326</t>
  </si>
  <si>
    <t>总计：29730.6 CNY/
32183.95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</si>
  <si>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</si>
  <si>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</si>
  <si>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</si>
  <si>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</si>
  <si>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</si>
  <si>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</si>
  <si>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</si>
  <si>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</si>
  <si>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</si>
  <si>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</si>
  <si>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</si>
  <si>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</si>
  <si>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</si>
  <si>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</si>
  <si>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</si>
  <si>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</si>
  <si>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</si>
  <si>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</si>
  <si>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</si>
  <si>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2023-07-19</t>
  </si>
  <si>
    <t>3658246</t>
  </si>
  <si>
    <t>香港九龙海逸君绰酒店</t>
  </si>
  <si>
    <t>LI SHIRAN</t>
  </si>
  <si>
    <t>2023-07-24</t>
  </si>
  <si>
    <t>2023-07-26</t>
  </si>
  <si>
    <t>退房日周结</t>
  </si>
  <si>
    <t>1934.00</t>
  </si>
  <si>
    <t>RMB</t>
  </si>
  <si>
    <t>0</t>
  </si>
  <si>
    <t>0.00</t>
  </si>
  <si>
    <t>携程国内直连(DD)</t>
  </si>
  <si>
    <t>01.011249</t>
  </si>
  <si>
    <t>2023-07-20 16:33:52</t>
  </si>
  <si>
    <t>否</t>
  </si>
  <si>
    <t>汇智国际旅游发展有限公司</t>
  </si>
  <si>
    <t>直采</t>
  </si>
  <si>
    <t>中国</t>
  </si>
  <si>
    <t>3658096</t>
  </si>
  <si>
    <t>香港九龙酒店</t>
  </si>
  <si>
    <t>Huang Xin</t>
  </si>
  <si>
    <t>1748.00</t>
  </si>
  <si>
    <t>2023-07-20 14:20:05</t>
  </si>
  <si>
    <t>3655284</t>
  </si>
  <si>
    <t>liu daoyun</t>
  </si>
  <si>
    <t>1744.00</t>
  </si>
  <si>
    <t>2023-07-19 14:30:40</t>
  </si>
  <si>
    <t>3654808</t>
  </si>
  <si>
    <t>YANG BEI</t>
  </si>
  <si>
    <t>2023-07-19 09:56:50</t>
  </si>
  <si>
    <t>2023-07-17</t>
  </si>
  <si>
    <t>3649617</t>
  </si>
  <si>
    <t>zhang guizhi</t>
  </si>
  <si>
    <t>2023-07-23</t>
  </si>
  <si>
    <t>2616.00</t>
  </si>
  <si>
    <t>2023-07-19 11:02:14</t>
  </si>
  <si>
    <t>2023-07-14</t>
  </si>
  <si>
    <t>3633906</t>
  </si>
  <si>
    <t>香港富荟旺角酒店</t>
  </si>
  <si>
    <t>LI JIN</t>
  </si>
  <si>
    <t>2023-07-22</t>
  </si>
  <si>
    <t>3120.00</t>
  </si>
  <si>
    <t>2023-07-17 17:45:59</t>
  </si>
  <si>
    <t>2023-07-12</t>
  </si>
  <si>
    <t>3627717</t>
  </si>
  <si>
    <t>ZHAO XUESHAN</t>
  </si>
  <si>
    <t>2023-07-14 11:37:06</t>
  </si>
  <si>
    <t>2023-07-06</t>
  </si>
  <si>
    <t>3601625</t>
  </si>
  <si>
    <t>gan feifan,zhang wencai,qin wanrong,qin ming,GAO QIAN</t>
  </si>
  <si>
    <t>5742.00</t>
  </si>
  <si>
    <t>2023-07-12 10:23:56</t>
  </si>
  <si>
    <t>2023-07-04</t>
  </si>
  <si>
    <t>3589681</t>
  </si>
  <si>
    <t>XU JIE,FENG YILIN</t>
  </si>
  <si>
    <t>3796.00</t>
  </si>
  <si>
    <t>2023-07-04 15:22:19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</si>
</sst>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15</xdr:col>
      <xdr:colOff>219075</xdr:colOff>
      <xdr:row>66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0204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45133</v>
      </c>
      <c r="H2" s="4">
        <v>1</v>
      </c>
      <c r="I2" s="4">
        <v>4</v>
      </c>
      <c r="J2" s="4">
        <v>4</v>
      </c>
      <c r="K2" s="4" t="s">
        <v>30</v>
      </c>
      <c r="L2" s="4">
        <v>3796</v>
      </c>
      <c r="M2" s="4">
        <v>3796</v>
      </c>
      <c r="N2" s="4" t="s">
        <v>31</v>
      </c>
      <c r="O2" s="4" t="s">
        <v>32</v>
      </c>
      <c r="P2" s="4" t="s">
        <v>33</v>
      </c>
      <c r="Q2" s="4">
        <v>0</v>
      </c>
      <c r="R2" s="7">
        <v>45111.0000115741</v>
      </c>
      <c r="S2" s="6">
        <v>45148</v>
      </c>
      <c r="T2" s="4" t="s">
        <v>34</v>
      </c>
      <c r="U2" s="4">
        <v>3796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45131</v>
      </c>
      <c r="G3" s="6">
        <v>45133</v>
      </c>
      <c r="H3" s="4">
        <v>3</v>
      </c>
      <c r="I3" s="4">
        <v>2</v>
      </c>
      <c r="J3" s="4">
        <v>6</v>
      </c>
      <c r="K3" s="4" t="s">
        <v>30</v>
      </c>
      <c r="L3" s="4">
        <v>5742</v>
      </c>
      <c r="M3" s="4">
        <v>5742</v>
      </c>
      <c r="N3" s="4" t="s">
        <v>40</v>
      </c>
      <c r="O3" s="4" t="s">
        <v>32</v>
      </c>
      <c r="P3" s="4" t="s">
        <v>33</v>
      </c>
      <c r="Q3" s="4">
        <v>0</v>
      </c>
      <c r="R3" s="7">
        <v>45113.0000115741</v>
      </c>
      <c r="S3" s="6">
        <v>45148</v>
      </c>
      <c r="T3" s="4" t="s">
        <v>34</v>
      </c>
      <c r="U3" s="4">
        <v>5742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45131</v>
      </c>
      <c r="G4" s="6">
        <v>45133</v>
      </c>
      <c r="H4" s="4">
        <v>1</v>
      </c>
      <c r="I4" s="4">
        <v>2</v>
      </c>
      <c r="J4" s="4">
        <v>2</v>
      </c>
      <c r="K4" s="4" t="s">
        <v>30</v>
      </c>
      <c r="L4" s="4">
        <v>1934</v>
      </c>
      <c r="M4" s="4">
        <v>1934</v>
      </c>
      <c r="N4" s="4" t="s">
        <v>43</v>
      </c>
      <c r="O4" s="4" t="s">
        <v>32</v>
      </c>
      <c r="P4" s="4" t="s">
        <v>33</v>
      </c>
      <c r="Q4" s="4">
        <v>0</v>
      </c>
      <c r="R4" s="7">
        <v>45119</v>
      </c>
      <c r="S4" s="6">
        <v>45148</v>
      </c>
      <c r="T4" s="4" t="s">
        <v>34</v>
      </c>
      <c r="U4" s="4">
        <v>1934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45129</v>
      </c>
      <c r="G5" s="6">
        <v>45133</v>
      </c>
      <c r="H5" s="4">
        <v>1</v>
      </c>
      <c r="I5" s="4">
        <v>4</v>
      </c>
      <c r="J5" s="4">
        <v>4</v>
      </c>
      <c r="K5" s="4" t="s">
        <v>30</v>
      </c>
      <c r="L5" s="4">
        <v>3120</v>
      </c>
      <c r="M5" s="4">
        <v>3120</v>
      </c>
      <c r="N5" s="4" t="s">
        <v>48</v>
      </c>
      <c r="O5" s="4" t="s">
        <v>32</v>
      </c>
      <c r="P5" s="4" t="s">
        <v>33</v>
      </c>
      <c r="Q5" s="4">
        <v>0</v>
      </c>
      <c r="R5" s="7">
        <v>45121</v>
      </c>
      <c r="S5" s="6">
        <v>45148</v>
      </c>
      <c r="T5" s="4" t="s">
        <v>34</v>
      </c>
      <c r="U5" s="4">
        <v>3120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45132</v>
      </c>
      <c r="G6" s="6">
        <v>45133</v>
      </c>
      <c r="H6" s="4">
        <v>1</v>
      </c>
      <c r="I6" s="4">
        <v>1</v>
      </c>
      <c r="J6" s="4">
        <v>1</v>
      </c>
      <c r="K6" s="4" t="s">
        <v>30</v>
      </c>
      <c r="L6" s="4">
        <v>305.2</v>
      </c>
      <c r="M6" s="4">
        <v>305.2</v>
      </c>
      <c r="N6" s="4" t="s">
        <v>54</v>
      </c>
      <c r="O6" s="4" t="s">
        <v>32</v>
      </c>
      <c r="P6" s="4" t="s">
        <v>33</v>
      </c>
      <c r="Q6" s="4">
        <v>0</v>
      </c>
      <c r="R6" s="7">
        <v>45123.0000115741</v>
      </c>
      <c r="S6" s="6">
        <v>45148</v>
      </c>
      <c r="T6" s="4" t="s">
        <v>34</v>
      </c>
      <c r="U6" s="4">
        <v>305.2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52</v>
      </c>
      <c r="E7" s="4" t="s">
        <v>56</v>
      </c>
      <c r="F7" s="6">
        <v>45131</v>
      </c>
      <c r="G7" s="6">
        <v>45133</v>
      </c>
      <c r="H7" s="4">
        <v>1</v>
      </c>
      <c r="I7" s="4">
        <v>2</v>
      </c>
      <c r="J7" s="4">
        <v>2</v>
      </c>
      <c r="K7" s="4" t="s">
        <v>30</v>
      </c>
      <c r="L7" s="4">
        <v>610.4</v>
      </c>
      <c r="M7" s="4">
        <v>610.4</v>
      </c>
      <c r="N7" s="4" t="s">
        <v>57</v>
      </c>
      <c r="O7" s="4" t="s">
        <v>32</v>
      </c>
      <c r="P7" s="4" t="s">
        <v>33</v>
      </c>
      <c r="Q7" s="4">
        <v>0</v>
      </c>
      <c r="R7" s="7">
        <v>45124.0000115741</v>
      </c>
      <c r="S7" s="6">
        <v>45148</v>
      </c>
      <c r="T7" s="4" t="s">
        <v>34</v>
      </c>
      <c r="U7" s="4">
        <v>610.4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59</v>
      </c>
      <c r="F8" s="6">
        <v>45130</v>
      </c>
      <c r="G8" s="6">
        <v>45133</v>
      </c>
      <c r="H8" s="4">
        <v>1</v>
      </c>
      <c r="I8" s="4">
        <v>3</v>
      </c>
      <c r="J8" s="4">
        <v>3</v>
      </c>
      <c r="K8" s="4" t="s">
        <v>30</v>
      </c>
      <c r="L8" s="4">
        <v>2616</v>
      </c>
      <c r="M8" s="4">
        <v>2616</v>
      </c>
      <c r="N8" s="4" t="s">
        <v>60</v>
      </c>
      <c r="O8" s="4" t="s">
        <v>32</v>
      </c>
      <c r="P8" s="4" t="s">
        <v>33</v>
      </c>
      <c r="Q8" s="4">
        <v>0</v>
      </c>
      <c r="R8" s="7">
        <v>45124.0000115741</v>
      </c>
      <c r="S8" s="6">
        <v>45148</v>
      </c>
      <c r="T8" s="4" t="s">
        <v>34</v>
      </c>
      <c r="U8" s="4">
        <v>2616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59</v>
      </c>
      <c r="F9" s="6">
        <v>45131</v>
      </c>
      <c r="G9" s="6">
        <v>45133</v>
      </c>
      <c r="H9" s="4">
        <v>1</v>
      </c>
      <c r="I9" s="4">
        <v>2</v>
      </c>
      <c r="J9" s="4">
        <v>2</v>
      </c>
      <c r="K9" s="4" t="s">
        <v>30</v>
      </c>
      <c r="L9" s="4">
        <v>1744</v>
      </c>
      <c r="M9" s="4">
        <v>1744</v>
      </c>
      <c r="N9" s="4" t="s">
        <v>63</v>
      </c>
      <c r="O9" s="4" t="s">
        <v>32</v>
      </c>
      <c r="P9" s="4" t="s">
        <v>33</v>
      </c>
      <c r="Q9" s="4">
        <v>0</v>
      </c>
      <c r="R9" s="7">
        <v>45126.0000115741</v>
      </c>
      <c r="S9" s="6">
        <v>45148</v>
      </c>
      <c r="T9" s="4" t="s">
        <v>34</v>
      </c>
      <c r="U9" s="4">
        <v>1744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28</v>
      </c>
      <c r="E10" s="4" t="s">
        <v>59</v>
      </c>
      <c r="F10" s="6">
        <v>45131</v>
      </c>
      <c r="G10" s="6">
        <v>45133</v>
      </c>
      <c r="H10" s="4">
        <v>1</v>
      </c>
      <c r="I10" s="4">
        <v>2</v>
      </c>
      <c r="J10" s="4">
        <v>2</v>
      </c>
      <c r="K10" s="4" t="s">
        <v>30</v>
      </c>
      <c r="L10" s="4">
        <v>1744</v>
      </c>
      <c r="M10" s="4">
        <v>1744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45126</v>
      </c>
      <c r="S10" s="6">
        <v>45148</v>
      </c>
      <c r="T10" s="4" t="s">
        <v>34</v>
      </c>
      <c r="U10" s="4">
        <v>1744</v>
      </c>
      <c r="V10" s="4">
        <v>0</v>
      </c>
      <c r="W10" s="4">
        <v>0</v>
      </c>
      <c r="X10" s="4" t="s">
        <v>67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59</v>
      </c>
      <c r="F11" s="6">
        <v>45131</v>
      </c>
      <c r="G11" s="6">
        <v>45133</v>
      </c>
      <c r="H11" s="4">
        <v>1</v>
      </c>
      <c r="I11" s="4">
        <v>2</v>
      </c>
      <c r="J11" s="4">
        <v>2</v>
      </c>
      <c r="K11" s="4" t="s">
        <v>30</v>
      </c>
      <c r="L11" s="4">
        <v>1748</v>
      </c>
      <c r="M11" s="4">
        <v>1748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45126</v>
      </c>
      <c r="S11" s="6">
        <v>45148</v>
      </c>
      <c r="T11" s="4" t="s">
        <v>34</v>
      </c>
      <c r="U11" s="4">
        <v>1748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45131</v>
      </c>
      <c r="G12" s="6">
        <v>45133</v>
      </c>
      <c r="H12" s="4">
        <v>1</v>
      </c>
      <c r="I12" s="4">
        <v>2</v>
      </c>
      <c r="J12" s="4">
        <v>2</v>
      </c>
      <c r="K12" s="4" t="s">
        <v>30</v>
      </c>
      <c r="L12" s="4">
        <v>1934</v>
      </c>
      <c r="M12" s="4">
        <v>1934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45126</v>
      </c>
      <c r="S12" s="6">
        <v>45148</v>
      </c>
      <c r="T12" s="4" t="s">
        <v>34</v>
      </c>
      <c r="U12" s="4">
        <v>1934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52</v>
      </c>
      <c r="E13" s="4" t="s">
        <v>75</v>
      </c>
      <c r="F13" s="6">
        <v>45132</v>
      </c>
      <c r="G13" s="6">
        <v>45133</v>
      </c>
      <c r="H13" s="4">
        <v>1</v>
      </c>
      <c r="I13" s="4">
        <v>1</v>
      </c>
      <c r="J13" s="4">
        <v>1</v>
      </c>
      <c r="K13" s="4" t="s">
        <v>30</v>
      </c>
      <c r="L13" s="4">
        <v>294</v>
      </c>
      <c r="M13" s="4">
        <v>294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45128.0000115741</v>
      </c>
      <c r="S13" s="6">
        <v>45148</v>
      </c>
      <c r="T13" s="4" t="s">
        <v>34</v>
      </c>
      <c r="U13" s="4">
        <v>294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52</v>
      </c>
      <c r="E14" s="4" t="s">
        <v>75</v>
      </c>
      <c r="F14" s="6">
        <v>45132</v>
      </c>
      <c r="G14" s="6">
        <v>45133</v>
      </c>
      <c r="H14" s="4">
        <v>4</v>
      </c>
      <c r="I14" s="4">
        <v>1</v>
      </c>
      <c r="J14" s="4">
        <v>4</v>
      </c>
      <c r="K14" s="4" t="s">
        <v>30</v>
      </c>
      <c r="L14" s="4">
        <v>1176</v>
      </c>
      <c r="M14" s="4">
        <v>1176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45128</v>
      </c>
      <c r="S14" s="6">
        <v>45148</v>
      </c>
      <c r="T14" s="4" t="s">
        <v>34</v>
      </c>
      <c r="U14" s="4">
        <v>1176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52</v>
      </c>
      <c r="E15" s="4" t="s">
        <v>80</v>
      </c>
      <c r="F15" s="6">
        <v>45132</v>
      </c>
      <c r="G15" s="6">
        <v>45133</v>
      </c>
      <c r="H15" s="4">
        <v>1</v>
      </c>
      <c r="I15" s="4">
        <v>1</v>
      </c>
      <c r="J15" s="4">
        <v>1</v>
      </c>
      <c r="K15" s="4" t="s">
        <v>30</v>
      </c>
      <c r="L15" s="4">
        <v>294</v>
      </c>
      <c r="M15" s="4">
        <v>294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45128.0000115741</v>
      </c>
      <c r="S15" s="6">
        <v>45148</v>
      </c>
      <c r="T15" s="4" t="s">
        <v>34</v>
      </c>
      <c r="U15" s="4">
        <v>294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52</v>
      </c>
      <c r="E16" s="4" t="s">
        <v>83</v>
      </c>
      <c r="F16" s="6">
        <v>45132</v>
      </c>
      <c r="G16" s="6">
        <v>45133</v>
      </c>
      <c r="H16" s="4">
        <v>2</v>
      </c>
      <c r="I16" s="4">
        <v>1</v>
      </c>
      <c r="J16" s="4">
        <v>2</v>
      </c>
      <c r="K16" s="4" t="s">
        <v>30</v>
      </c>
      <c r="L16" s="4">
        <v>645</v>
      </c>
      <c r="M16" s="4">
        <v>645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45130.0000115741</v>
      </c>
      <c r="S16" s="6">
        <v>45148</v>
      </c>
      <c r="T16" s="4" t="s">
        <v>34</v>
      </c>
      <c r="U16" s="4">
        <v>645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52</v>
      </c>
      <c r="E17" s="4" t="s">
        <v>80</v>
      </c>
      <c r="F17" s="6">
        <v>45132</v>
      </c>
      <c r="G17" s="6">
        <v>45133</v>
      </c>
      <c r="H17" s="4">
        <v>2</v>
      </c>
      <c r="I17" s="4">
        <v>1</v>
      </c>
      <c r="J17" s="4">
        <v>2</v>
      </c>
      <c r="K17" s="4" t="s">
        <v>30</v>
      </c>
      <c r="L17" s="4">
        <v>588</v>
      </c>
      <c r="M17" s="4">
        <v>588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45130</v>
      </c>
      <c r="S17" s="6">
        <v>45148</v>
      </c>
      <c r="T17" s="4" t="s">
        <v>34</v>
      </c>
      <c r="U17" s="4">
        <v>588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45132</v>
      </c>
      <c r="G18" s="6">
        <v>45133</v>
      </c>
      <c r="H18" s="4">
        <v>1</v>
      </c>
      <c r="I18" s="4">
        <v>1</v>
      </c>
      <c r="J18" s="4">
        <v>1</v>
      </c>
      <c r="K18" s="4" t="s">
        <v>30</v>
      </c>
      <c r="L18" s="4">
        <v>448</v>
      </c>
      <c r="M18" s="4">
        <v>448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45132.0000115741</v>
      </c>
      <c r="S18" s="6">
        <v>45148</v>
      </c>
      <c r="T18" s="4" t="s">
        <v>34</v>
      </c>
      <c r="U18" s="4">
        <v>448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88</v>
      </c>
      <c r="E19" s="4" t="s">
        <v>92</v>
      </c>
      <c r="F19" s="6">
        <v>45132</v>
      </c>
      <c r="G19" s="6">
        <v>45133</v>
      </c>
      <c r="H19" s="4">
        <v>1</v>
      </c>
      <c r="I19" s="4">
        <v>1</v>
      </c>
      <c r="J19" s="4">
        <v>1</v>
      </c>
      <c r="K19" s="4" t="s">
        <v>30</v>
      </c>
      <c r="L19" s="4">
        <v>448</v>
      </c>
      <c r="M19" s="4">
        <v>448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45132.0000115741</v>
      </c>
      <c r="S19" s="6">
        <v>45148</v>
      </c>
      <c r="T19" s="4" t="s">
        <v>34</v>
      </c>
      <c r="U19" s="4">
        <v>448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88</v>
      </c>
      <c r="E20" s="4" t="s">
        <v>89</v>
      </c>
      <c r="F20" s="6">
        <v>45132</v>
      </c>
      <c r="G20" s="6">
        <v>45133</v>
      </c>
      <c r="H20" s="4">
        <v>1</v>
      </c>
      <c r="I20" s="4">
        <v>1</v>
      </c>
      <c r="J20" s="4">
        <v>1</v>
      </c>
      <c r="K20" s="4" t="s">
        <v>30</v>
      </c>
      <c r="L20" s="4">
        <v>544</v>
      </c>
      <c r="M20" s="4">
        <v>544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45132</v>
      </c>
      <c r="S20" s="6">
        <v>45148</v>
      </c>
      <c r="T20" s="4" t="s">
        <v>34</v>
      </c>
      <c r="U20" s="4">
        <v>544</v>
      </c>
      <c r="V20" s="4">
        <v>0</v>
      </c>
      <c r="W20" s="4">
        <v>0</v>
      </c>
      <c r="X20" s="4" t="s">
        <v>36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8" sqref="A28:D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999225110232446</v>
      </c>
      <c r="B2" s="6">
        <v>45129</v>
      </c>
      <c r="C2" s="6">
        <v>45133</v>
      </c>
      <c r="D2" s="4">
        <v>3796</v>
      </c>
      <c r="E2" s="4" t="str">
        <f>VLOOKUP(A2,HOP!A:L,12,0)</f>
        <v>3796.00</v>
      </c>
      <c r="F2" s="4" t="str">
        <f>VLOOKUP(A2,HOP!A:C,3,0)</f>
        <v>3589681</v>
      </c>
      <c r="G2" s="4">
        <f>D2-E2</f>
        <v>0</v>
      </c>
      <c r="H2" s="4" t="str">
        <f>$H$1&amp;F2</f>
        <v>，3589681</v>
      </c>
      <c r="I2" s="4" t="str">
        <f>VLOOKUP(A2,HOP!A:U,21,0)</f>
        <v>直采</v>
      </c>
    </row>
    <row r="3" s="4" customFormat="1" spans="1:9">
      <c r="A3" s="5">
        <v>999225164697571</v>
      </c>
      <c r="B3" s="6">
        <v>45131</v>
      </c>
      <c r="C3" s="6">
        <v>45133</v>
      </c>
      <c r="D3" s="4">
        <v>5742</v>
      </c>
      <c r="E3" s="4" t="str">
        <f>VLOOKUP(A3,HOP!A:L,12,0)</f>
        <v>5742.00</v>
      </c>
      <c r="F3" s="4" t="str">
        <f>VLOOKUP(A3,HOP!A:C,3,0)</f>
        <v>3601625</v>
      </c>
      <c r="G3" s="4">
        <f t="shared" ref="G3:G20" si="0">D3-E3</f>
        <v>0</v>
      </c>
      <c r="H3" s="4" t="str">
        <f t="shared" ref="H3:H20" si="1">$H$1&amp;F3</f>
        <v>，3601625</v>
      </c>
      <c r="I3" s="4" t="str">
        <f>VLOOKUP(A3,HOP!A:U,21,0)</f>
        <v>直采</v>
      </c>
    </row>
    <row r="4" s="4" customFormat="1" spans="1:9">
      <c r="A4" s="5">
        <v>25289679957</v>
      </c>
      <c r="B4" s="6">
        <v>45131</v>
      </c>
      <c r="C4" s="6">
        <v>45133</v>
      </c>
      <c r="D4" s="4">
        <v>1934</v>
      </c>
      <c r="E4" s="4" t="str">
        <f>VLOOKUP(A4,HOP!A:L,12,0)</f>
        <v>1934.00</v>
      </c>
      <c r="F4" s="4" t="str">
        <f>VLOOKUP(A4,HOP!A:C,3,0)</f>
        <v>3627717</v>
      </c>
      <c r="G4" s="4">
        <f t="shared" si="0"/>
        <v>0</v>
      </c>
      <c r="H4" s="4" t="str">
        <f t="shared" si="1"/>
        <v>，3627717</v>
      </c>
      <c r="I4" s="4" t="str">
        <f>VLOOKUP(A4,HOP!A:U,21,0)</f>
        <v>直采</v>
      </c>
    </row>
    <row r="5" s="4" customFormat="1" spans="1:9">
      <c r="A5" s="5">
        <v>999225321925026</v>
      </c>
      <c r="B5" s="6">
        <v>45129</v>
      </c>
      <c r="C5" s="6">
        <v>45133</v>
      </c>
      <c r="D5" s="4">
        <v>3120</v>
      </c>
      <c r="E5" s="4" t="str">
        <f>VLOOKUP(A5,HOP!A:L,12,0)</f>
        <v>3120.00</v>
      </c>
      <c r="F5" s="4" t="str">
        <f>VLOOKUP(A5,HOP!A:C,3,0)</f>
        <v>3633906</v>
      </c>
      <c r="G5" s="4">
        <f t="shared" si="0"/>
        <v>0</v>
      </c>
      <c r="H5" s="4" t="str">
        <f t="shared" si="1"/>
        <v>，3633906</v>
      </c>
      <c r="I5" s="4" t="str">
        <f>VLOOKUP(A5,HOP!A:U,21,0)</f>
        <v>直采</v>
      </c>
    </row>
    <row r="6" s="4" customFormat="1" hidden="1" spans="1:10">
      <c r="A6" s="5">
        <v>999225369994931</v>
      </c>
      <c r="B6" s="6">
        <v>45132</v>
      </c>
      <c r="C6" s="6">
        <v>45133</v>
      </c>
      <c r="D6" s="4">
        <v>305.2</v>
      </c>
      <c r="E6" s="4">
        <v>305.2</v>
      </c>
      <c r="F6" s="8" t="s">
        <v>97</v>
      </c>
      <c r="G6" s="4">
        <f t="shared" si="0"/>
        <v>0</v>
      </c>
      <c r="H6" s="4" t="str">
        <f t="shared" si="1"/>
        <v>，202307161939430021</v>
      </c>
      <c r="I6" s="4" t="e">
        <f>VLOOKUP(A6,HOP!A:U,21,0)</f>
        <v>#N/A</v>
      </c>
      <c r="J6" s="4">
        <v>7.16</v>
      </c>
    </row>
    <row r="7" s="4" customFormat="1" hidden="1" spans="1:10">
      <c r="A7" s="5">
        <v>999225394209201</v>
      </c>
      <c r="B7" s="6">
        <v>45131</v>
      </c>
      <c r="C7" s="6">
        <v>45133</v>
      </c>
      <c r="D7" s="4">
        <v>610.4</v>
      </c>
      <c r="E7" s="4">
        <v>610.4</v>
      </c>
      <c r="F7" s="8" t="s">
        <v>98</v>
      </c>
      <c r="G7" s="4">
        <f t="shared" si="0"/>
        <v>0</v>
      </c>
      <c r="H7" s="4" t="str">
        <f t="shared" si="1"/>
        <v>，202307172010070068</v>
      </c>
      <c r="I7" s="4" t="e">
        <f>VLOOKUP(A7,HOP!A:U,21,0)</f>
        <v>#N/A</v>
      </c>
      <c r="J7" s="4">
        <v>7.17</v>
      </c>
    </row>
    <row r="8" s="4" customFormat="1" spans="1:9">
      <c r="A8" s="5">
        <v>999225397928001</v>
      </c>
      <c r="B8" s="6">
        <v>45130</v>
      </c>
      <c r="C8" s="6">
        <v>45133</v>
      </c>
      <c r="D8" s="4">
        <v>2616</v>
      </c>
      <c r="E8" s="4" t="str">
        <f>VLOOKUP(A8,HOP!A:L,12,0)</f>
        <v>2616.00</v>
      </c>
      <c r="F8" s="4" t="str">
        <f>VLOOKUP(A8,HOP!A:C,3,0)</f>
        <v>3649617</v>
      </c>
      <c r="G8" s="4">
        <f t="shared" si="0"/>
        <v>0</v>
      </c>
      <c r="H8" s="4" t="str">
        <f t="shared" si="1"/>
        <v>，3649617</v>
      </c>
      <c r="I8" s="4" t="str">
        <f>VLOOKUP(A8,HOP!A:U,21,0)</f>
        <v>直采</v>
      </c>
    </row>
    <row r="9" s="4" customFormat="1" spans="1:9">
      <c r="A9" s="5">
        <v>999225423707547</v>
      </c>
      <c r="B9" s="6">
        <v>45131</v>
      </c>
      <c r="C9" s="6">
        <v>45133</v>
      </c>
      <c r="D9" s="4">
        <v>1744</v>
      </c>
      <c r="E9" s="4" t="str">
        <f>VLOOKUP(A9,HOP!A:L,12,0)</f>
        <v>1744.00</v>
      </c>
      <c r="F9" s="4" t="str">
        <f>VLOOKUP(A9,HOP!A:C,3,0)</f>
        <v>3654808</v>
      </c>
      <c r="G9" s="4">
        <f t="shared" si="0"/>
        <v>0</v>
      </c>
      <c r="H9" s="4" t="str">
        <f t="shared" si="1"/>
        <v>，3654808</v>
      </c>
      <c r="I9" s="4" t="str">
        <f>VLOOKUP(A9,HOP!A:U,21,0)</f>
        <v>直采</v>
      </c>
    </row>
    <row r="10" s="4" customFormat="1" spans="1:9">
      <c r="A10" s="5">
        <v>999225425646212</v>
      </c>
      <c r="B10" s="6">
        <v>45131</v>
      </c>
      <c r="C10" s="6">
        <v>45133</v>
      </c>
      <c r="D10" s="4">
        <v>1744</v>
      </c>
      <c r="E10" s="4" t="str">
        <f>VLOOKUP(A10,HOP!A:L,12,0)</f>
        <v>1744.00</v>
      </c>
      <c r="F10" s="4" t="str">
        <f>VLOOKUP(A10,HOP!A:C,3,0)</f>
        <v>3655284</v>
      </c>
      <c r="G10" s="4">
        <f t="shared" si="0"/>
        <v>0</v>
      </c>
      <c r="H10" s="4" t="str">
        <f t="shared" si="1"/>
        <v>，3655284</v>
      </c>
      <c r="I10" s="4" t="str">
        <f>VLOOKUP(A10,HOP!A:U,21,0)</f>
        <v>直采</v>
      </c>
    </row>
    <row r="11" s="4" customFormat="1" spans="1:9">
      <c r="A11" s="5">
        <v>999225444252770</v>
      </c>
      <c r="B11" s="6">
        <v>45131</v>
      </c>
      <c r="C11" s="6">
        <v>45133</v>
      </c>
      <c r="D11" s="4">
        <v>1748</v>
      </c>
      <c r="E11" s="4" t="str">
        <f>VLOOKUP(A11,HOP!A:L,12,0)</f>
        <v>1748.00</v>
      </c>
      <c r="F11" s="4" t="str">
        <f>VLOOKUP(A11,HOP!A:C,3,0)</f>
        <v>3658096</v>
      </c>
      <c r="G11" s="4">
        <f t="shared" si="0"/>
        <v>0</v>
      </c>
      <c r="H11" s="4" t="str">
        <f t="shared" si="1"/>
        <v>，3658096</v>
      </c>
      <c r="I11" s="4" t="str">
        <f>VLOOKUP(A11,HOP!A:U,21,0)</f>
        <v>直采</v>
      </c>
    </row>
    <row r="12" s="4" customFormat="1" spans="1:9">
      <c r="A12" s="5">
        <v>999225445495860</v>
      </c>
      <c r="B12" s="6">
        <v>45131</v>
      </c>
      <c r="C12" s="6">
        <v>45133</v>
      </c>
      <c r="D12" s="4">
        <v>1934</v>
      </c>
      <c r="E12" s="4" t="str">
        <f>VLOOKUP(A12,HOP!A:L,12,0)</f>
        <v>1934.00</v>
      </c>
      <c r="F12" s="4" t="str">
        <f>VLOOKUP(A12,HOP!A:C,3,0)</f>
        <v>3658246</v>
      </c>
      <c r="G12" s="4">
        <f t="shared" si="0"/>
        <v>0</v>
      </c>
      <c r="H12" s="4" t="str">
        <f t="shared" si="1"/>
        <v>，3658246</v>
      </c>
      <c r="I12" s="4" t="str">
        <f>VLOOKUP(A12,HOP!A:U,21,0)</f>
        <v>直采</v>
      </c>
    </row>
    <row r="13" s="4" customFormat="1" hidden="1" spans="1:10">
      <c r="A13" s="5">
        <v>999225486637878</v>
      </c>
      <c r="B13" s="6">
        <v>45132</v>
      </c>
      <c r="C13" s="6">
        <v>45133</v>
      </c>
      <c r="D13" s="4">
        <v>294</v>
      </c>
      <c r="E13" s="4">
        <v>294</v>
      </c>
      <c r="F13" s="8" t="s">
        <v>99</v>
      </c>
      <c r="G13" s="4">
        <f t="shared" si="0"/>
        <v>0</v>
      </c>
      <c r="H13" s="4" t="str">
        <f t="shared" si="1"/>
        <v>，202307211637210077</v>
      </c>
      <c r="I13" s="4" t="e">
        <f>VLOOKUP(A13,HOP!A:U,21,0)</f>
        <v>#N/A</v>
      </c>
      <c r="J13" s="4">
        <v>7.21</v>
      </c>
    </row>
    <row r="14" s="4" customFormat="1" hidden="1" spans="1:10">
      <c r="A14" s="5">
        <v>999225489031976</v>
      </c>
      <c r="B14" s="6">
        <v>45132</v>
      </c>
      <c r="C14" s="6">
        <v>45133</v>
      </c>
      <c r="D14" s="4">
        <v>1176</v>
      </c>
      <c r="E14" s="4">
        <v>1176</v>
      </c>
      <c r="F14" s="8" t="s">
        <v>100</v>
      </c>
      <c r="G14" s="4">
        <f t="shared" si="0"/>
        <v>0</v>
      </c>
      <c r="H14" s="4" t="str">
        <f t="shared" si="1"/>
        <v>，202307211903020077</v>
      </c>
      <c r="I14" s="4" t="e">
        <f>VLOOKUP(A14,HOP!A:U,21,0)</f>
        <v>#N/A</v>
      </c>
      <c r="J14" s="4">
        <v>7.21</v>
      </c>
    </row>
    <row r="15" s="4" customFormat="1" hidden="1" spans="1:10">
      <c r="A15" s="5">
        <v>999225489144034</v>
      </c>
      <c r="B15" s="6">
        <v>45132</v>
      </c>
      <c r="C15" s="6">
        <v>45133</v>
      </c>
      <c r="D15" s="4">
        <v>294</v>
      </c>
      <c r="E15" s="4">
        <v>294</v>
      </c>
      <c r="F15" s="8" t="s">
        <v>101</v>
      </c>
      <c r="G15" s="4">
        <f t="shared" si="0"/>
        <v>0</v>
      </c>
      <c r="H15" s="4" t="str">
        <f t="shared" si="1"/>
        <v>，202307211918540077</v>
      </c>
      <c r="I15" s="4" t="e">
        <f>VLOOKUP(A15,HOP!A:U,21,0)</f>
        <v>#N/A</v>
      </c>
      <c r="J15" s="4">
        <v>7.21</v>
      </c>
    </row>
    <row r="16" s="4" customFormat="1" hidden="1" spans="1:10">
      <c r="A16" s="5">
        <v>999225532767447</v>
      </c>
      <c r="B16" s="6">
        <v>45132</v>
      </c>
      <c r="C16" s="6">
        <v>45133</v>
      </c>
      <c r="D16" s="4">
        <v>645</v>
      </c>
      <c r="E16" s="4">
        <v>645</v>
      </c>
      <c r="F16" s="8" t="s">
        <v>102</v>
      </c>
      <c r="G16" s="4">
        <f t="shared" si="0"/>
        <v>0</v>
      </c>
      <c r="H16" s="4" t="str">
        <f t="shared" si="1"/>
        <v>，202307231532400071</v>
      </c>
      <c r="I16" s="4" t="e">
        <f>VLOOKUP(A16,HOP!A:U,21,0)</f>
        <v>#N/A</v>
      </c>
      <c r="J16" s="4">
        <v>7.23</v>
      </c>
    </row>
    <row r="17" s="4" customFormat="1" hidden="1" spans="1:10">
      <c r="A17" s="5">
        <v>999225536803854</v>
      </c>
      <c r="B17" s="6">
        <v>45132</v>
      </c>
      <c r="C17" s="6">
        <v>45133</v>
      </c>
      <c r="D17" s="4">
        <v>588</v>
      </c>
      <c r="E17" s="4">
        <v>588</v>
      </c>
      <c r="F17" s="8" t="s">
        <v>103</v>
      </c>
      <c r="G17" s="4">
        <f t="shared" si="0"/>
        <v>0</v>
      </c>
      <c r="H17" s="4" t="str">
        <f t="shared" si="1"/>
        <v>，202307231924500077</v>
      </c>
      <c r="I17" s="4" t="e">
        <f>VLOOKUP(A17,HOP!A:U,21,0)</f>
        <v>#N/A</v>
      </c>
      <c r="J17" s="4">
        <v>7.23</v>
      </c>
    </row>
    <row r="18" s="4" customFormat="1" hidden="1" spans="1:10">
      <c r="A18" s="5">
        <v>999225576469653</v>
      </c>
      <c r="B18" s="6">
        <v>45132</v>
      </c>
      <c r="C18" s="6">
        <v>45133</v>
      </c>
      <c r="D18" s="4">
        <v>448</v>
      </c>
      <c r="E18" s="4">
        <v>448</v>
      </c>
      <c r="F18" s="8" t="s">
        <v>104</v>
      </c>
      <c r="G18" s="4">
        <f t="shared" si="0"/>
        <v>0</v>
      </c>
      <c r="H18" s="4" t="str">
        <f t="shared" si="1"/>
        <v>，202307251639190071</v>
      </c>
      <c r="I18" s="4" t="e">
        <f>VLOOKUP(A18,HOP!A:U,21,0)</f>
        <v>#N/A</v>
      </c>
      <c r="J18" s="4">
        <v>7.25</v>
      </c>
    </row>
    <row r="19" s="4" customFormat="1" hidden="1" spans="1:10">
      <c r="A19" s="5">
        <v>999225578265152</v>
      </c>
      <c r="B19" s="6">
        <v>45132</v>
      </c>
      <c r="C19" s="6">
        <v>45133</v>
      </c>
      <c r="D19" s="4">
        <v>448</v>
      </c>
      <c r="E19" s="4">
        <v>448</v>
      </c>
      <c r="F19" s="8" t="s">
        <v>105</v>
      </c>
      <c r="G19" s="4">
        <f t="shared" si="0"/>
        <v>0</v>
      </c>
      <c r="H19" s="4" t="str">
        <f t="shared" si="1"/>
        <v>，202307251805130071</v>
      </c>
      <c r="I19" s="4" t="e">
        <f>VLOOKUP(A19,HOP!A:U,21,0)</f>
        <v>#N/A</v>
      </c>
      <c r="J19" s="4">
        <v>7.25</v>
      </c>
    </row>
    <row r="20" s="4" customFormat="1" hidden="1" spans="1:10">
      <c r="A20" s="5">
        <v>999225581556032</v>
      </c>
      <c r="B20" s="6">
        <v>45132</v>
      </c>
      <c r="C20" s="6">
        <v>45133</v>
      </c>
      <c r="D20" s="4">
        <v>544</v>
      </c>
      <c r="E20" s="4">
        <v>544</v>
      </c>
      <c r="F20" s="8" t="s">
        <v>106</v>
      </c>
      <c r="G20" s="4">
        <f t="shared" si="0"/>
        <v>0</v>
      </c>
      <c r="H20" s="4" t="str">
        <f t="shared" si="1"/>
        <v>，202307252119470076</v>
      </c>
      <c r="I20" s="4" t="e">
        <f>VLOOKUP(A20,HOP!A:U,21,0)</f>
        <v>#N/A</v>
      </c>
      <c r="J20" s="4">
        <v>7.25</v>
      </c>
    </row>
    <row r="22" spans="4:4">
      <c r="D22" s="4">
        <f>SUM(D2:D21)</f>
        <v>29730.6</v>
      </c>
    </row>
    <row r="28" spans="1:4">
      <c r="A28" s="4" t="s">
        <v>107</v>
      </c>
      <c r="C28" s="4">
        <v>24378</v>
      </c>
      <c r="D28" s="4">
        <v>26389.66</v>
      </c>
    </row>
    <row r="29" spans="1:4">
      <c r="A29" s="4" t="s">
        <v>108</v>
      </c>
      <c r="C29" s="4">
        <v>5352.6</v>
      </c>
      <c r="D29" s="4">
        <v>5794.29</v>
      </c>
    </row>
    <row r="30" spans="1:4">
      <c r="A30" s="4" t="s">
        <v>109</v>
      </c>
      <c r="C30" s="4">
        <f>SUBTOTAL(9,C28:C29)</f>
        <v>29730.6</v>
      </c>
      <c r="D30" s="4">
        <f>SUBTOTAL(9,D28:D29)</f>
        <v>32183.95</v>
      </c>
    </row>
    <row r="31" spans="1:1">
      <c r="A31" s="4" t="s">
        <v>110</v>
      </c>
    </row>
  </sheetData>
  <autoFilter ref="A1:XFD22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999225445495860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999225444252770</v>
      </c>
      <c r="B3" s="1" t="s">
        <v>130</v>
      </c>
      <c r="C3" s="1" t="s">
        <v>148</v>
      </c>
      <c r="D3" s="1" t="s">
        <v>149</v>
      </c>
      <c r="E3" s="1" t="s">
        <v>150</v>
      </c>
      <c r="F3" s="1" t="s">
        <v>134</v>
      </c>
      <c r="G3" s="1" t="s">
        <v>135</v>
      </c>
      <c r="H3" s="1" t="s">
        <v>136</v>
      </c>
      <c r="I3" s="1" t="s">
        <v>151</v>
      </c>
      <c r="J3" s="1" t="s">
        <v>138</v>
      </c>
      <c r="K3" s="1" t="s">
        <v>151</v>
      </c>
      <c r="L3" s="1" t="s">
        <v>151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152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999225425646212</v>
      </c>
      <c r="B4" s="1" t="s">
        <v>130</v>
      </c>
      <c r="C4" s="1" t="s">
        <v>153</v>
      </c>
      <c r="D4" s="1" t="s">
        <v>149</v>
      </c>
      <c r="E4" s="1" t="s">
        <v>154</v>
      </c>
      <c r="F4" s="1" t="s">
        <v>134</v>
      </c>
      <c r="G4" s="1" t="s">
        <v>135</v>
      </c>
      <c r="H4" s="1" t="s">
        <v>136</v>
      </c>
      <c r="I4" s="1" t="s">
        <v>155</v>
      </c>
      <c r="J4" s="1" t="s">
        <v>138</v>
      </c>
      <c r="K4" s="1" t="s">
        <v>155</v>
      </c>
      <c r="L4" s="1" t="s">
        <v>155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156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999225423707547</v>
      </c>
      <c r="B5" s="1" t="s">
        <v>130</v>
      </c>
      <c r="C5" s="1" t="s">
        <v>157</v>
      </c>
      <c r="D5" s="1" t="s">
        <v>149</v>
      </c>
      <c r="E5" s="1" t="s">
        <v>158</v>
      </c>
      <c r="F5" s="1" t="s">
        <v>134</v>
      </c>
      <c r="G5" s="1" t="s">
        <v>135</v>
      </c>
      <c r="H5" s="1" t="s">
        <v>136</v>
      </c>
      <c r="I5" s="1" t="s">
        <v>155</v>
      </c>
      <c r="J5" s="1" t="s">
        <v>138</v>
      </c>
      <c r="K5" s="1" t="s">
        <v>155</v>
      </c>
      <c r="L5" s="1" t="s">
        <v>155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159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999225397928001</v>
      </c>
      <c r="B6" s="1" t="s">
        <v>160</v>
      </c>
      <c r="C6" s="1" t="s">
        <v>161</v>
      </c>
      <c r="D6" s="1" t="s">
        <v>149</v>
      </c>
      <c r="E6" s="1" t="s">
        <v>162</v>
      </c>
      <c r="F6" s="1" t="s">
        <v>163</v>
      </c>
      <c r="G6" s="1" t="s">
        <v>135</v>
      </c>
      <c r="H6" s="1" t="s">
        <v>136</v>
      </c>
      <c r="I6" s="1" t="s">
        <v>164</v>
      </c>
      <c r="J6" s="1" t="s">
        <v>138</v>
      </c>
      <c r="K6" s="1" t="s">
        <v>164</v>
      </c>
      <c r="L6" s="1" t="s">
        <v>164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165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999225321925026</v>
      </c>
      <c r="B7" s="1" t="s">
        <v>166</v>
      </c>
      <c r="C7" s="1" t="s">
        <v>167</v>
      </c>
      <c r="D7" s="1" t="s">
        <v>168</v>
      </c>
      <c r="E7" s="1" t="s">
        <v>169</v>
      </c>
      <c r="F7" s="1" t="s">
        <v>170</v>
      </c>
      <c r="G7" s="1" t="s">
        <v>135</v>
      </c>
      <c r="H7" s="1" t="s">
        <v>136</v>
      </c>
      <c r="I7" s="1" t="s">
        <v>171</v>
      </c>
      <c r="J7" s="1" t="s">
        <v>138</v>
      </c>
      <c r="K7" s="1" t="s">
        <v>171</v>
      </c>
      <c r="L7" s="1" t="s">
        <v>171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172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3">
        <v>25289679957</v>
      </c>
      <c r="B8" s="1" t="s">
        <v>173</v>
      </c>
      <c r="C8" s="1" t="s">
        <v>174</v>
      </c>
      <c r="D8" s="1" t="s">
        <v>132</v>
      </c>
      <c r="E8" s="1" t="s">
        <v>175</v>
      </c>
      <c r="F8" s="1" t="s">
        <v>134</v>
      </c>
      <c r="G8" s="1" t="s">
        <v>135</v>
      </c>
      <c r="H8" s="1" t="s">
        <v>136</v>
      </c>
      <c r="I8" s="1" t="s">
        <v>137</v>
      </c>
      <c r="J8" s="1" t="s">
        <v>138</v>
      </c>
      <c r="K8" s="1" t="s">
        <v>137</v>
      </c>
      <c r="L8" s="1" t="s">
        <v>137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176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3">
        <v>999225164697571</v>
      </c>
      <c r="B9" s="1" t="s">
        <v>177</v>
      </c>
      <c r="C9" s="1" t="s">
        <v>178</v>
      </c>
      <c r="D9" s="1" t="s">
        <v>132</v>
      </c>
      <c r="E9" s="1" t="s">
        <v>179</v>
      </c>
      <c r="F9" s="1" t="s">
        <v>134</v>
      </c>
      <c r="G9" s="1" t="s">
        <v>135</v>
      </c>
      <c r="H9" s="1" t="s">
        <v>136</v>
      </c>
      <c r="I9" s="1" t="s">
        <v>180</v>
      </c>
      <c r="J9" s="1" t="s">
        <v>138</v>
      </c>
      <c r="K9" s="1" t="s">
        <v>180</v>
      </c>
      <c r="L9" s="1" t="s">
        <v>180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181</v>
      </c>
      <c r="S9" s="1" t="s">
        <v>144</v>
      </c>
      <c r="T9" s="1" t="s">
        <v>145</v>
      </c>
      <c r="U9" s="1" t="s">
        <v>146</v>
      </c>
      <c r="V9" s="1" t="s">
        <v>147</v>
      </c>
    </row>
    <row r="10" s="1" customFormat="1" spans="1:22">
      <c r="A10" s="3">
        <v>999225110232446</v>
      </c>
      <c r="B10" s="1" t="s">
        <v>182</v>
      </c>
      <c r="C10" s="1" t="s">
        <v>183</v>
      </c>
      <c r="D10" s="1" t="s">
        <v>149</v>
      </c>
      <c r="E10" s="1" t="s">
        <v>184</v>
      </c>
      <c r="F10" s="1" t="s">
        <v>170</v>
      </c>
      <c r="G10" s="1" t="s">
        <v>135</v>
      </c>
      <c r="H10" s="1" t="s">
        <v>136</v>
      </c>
      <c r="I10" s="1" t="s">
        <v>185</v>
      </c>
      <c r="J10" s="1" t="s">
        <v>138</v>
      </c>
      <c r="K10" s="1" t="s">
        <v>185</v>
      </c>
      <c r="L10" s="1" t="s">
        <v>185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186</v>
      </c>
      <c r="S10" s="1" t="s">
        <v>144</v>
      </c>
      <c r="T10" s="1" t="s">
        <v>145</v>
      </c>
      <c r="U10" s="1" t="s">
        <v>146</v>
      </c>
      <c r="V10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2023-08-10T01:53:07Z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