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<sst xmlns="http://schemas.openxmlformats.org/spreadsheetml/2006/main" count="88" uniqueCount="77">
  <si>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</si>
  <si>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</si>
  <si>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</si>
  <si>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</si>
  <si>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</si>
  <si>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</si>
  <si>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</si>
  <si>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</si>
  <si>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</si>
  <si>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</si>
  <si>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</si>
  <si>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</si>
  <si>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</si>
  <si>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</si>
  <si>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</si>
  <si>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</si>
  <si>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</si>
  <si>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</si>
  <si>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</si>
  <si>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</si>
  <si>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</si>
  <si>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</si>
  <si>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</si>
  <si>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</si>
  <si>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</si>
  <si>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999225556583241	</t>
  </si>
  <si>
    <t>Ctrip</t>
  </si>
  <si>
    <t>正常</t>
  </si>
  <si>
    <t>[沧州]尚客优精选酒店(沧州解放西路大运河店)(81209396)</t>
  </si>
  <si>
    <t>精致大床房(新风系统)&lt;2人入住&gt;</t>
  </si>
  <si>
    <t>CNY</t>
  </si>
  <si>
    <t>金培赞</t>
  </si>
  <si>
    <t>CA13744230810CNY</t>
  </si>
  <si>
    <t>未提现</t>
  </si>
  <si>
    <t>携程开票</t>
  </si>
  <si>
    <t xml:space="preserve">3679287	</t>
  </si>
  <si>
    <t xml:space="preserve">(THK)YD00500230724182740185;	</t>
  </si>
  <si>
    <t>，</t>
  </si>
  <si>
    <t>116 CNY</t>
  </si>
  <si>
    <t>A230810092817481</t>
  </si>
  <si>
    <t>总计：116元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</si>
  <si>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</si>
  <si>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</si>
  <si>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</si>
  <si>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</si>
  <si>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</si>
  <si>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</si>
  <si>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</si>
  <si>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</si>
  <si>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</si>
  <si>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</si>
  <si>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</si>
  <si>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</si>
  <si>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</si>
  <si>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</si>
  <si>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</si>
  <si>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</si>
  <si>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</si>
  <si>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</si>
  <si>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</si>
  <si>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2023-07-24</t>
  </si>
  <si>
    <t>3679287</t>
  </si>
  <si>
    <t>尚客优精选酒店(沧州解放西路大运河店)</t>
  </si>
  <si>
    <t>2023-07-25</t>
  </si>
  <si>
    <t>2023-07-26</t>
  </si>
  <si>
    <t>退房日月结</t>
  </si>
  <si>
    <t>116.00</t>
  </si>
  <si>
    <t>RMB</t>
  </si>
  <si>
    <t>0</t>
  </si>
  <si>
    <t>0.00</t>
  </si>
  <si>
    <t>携程汇登国内直连</t>
  </si>
  <si>
    <t>01.011264</t>
  </si>
  <si>
    <t>2023-07-24 18:27:41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</si>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</sst>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45132</v>
      </c>
      <c r="G2" s="6">
        <v>45133</v>
      </c>
      <c r="H2" s="4">
        <v>1</v>
      </c>
      <c r="I2" s="4">
        <v>1</v>
      </c>
      <c r="J2" s="4">
        <v>1</v>
      </c>
      <c r="K2" s="4" t="s">
        <v>30</v>
      </c>
      <c r="L2" s="4">
        <v>116</v>
      </c>
      <c r="M2" s="4">
        <v>116</v>
      </c>
      <c r="N2" s="4" t="s">
        <v>31</v>
      </c>
      <c r="O2" s="4" t="s">
        <v>32</v>
      </c>
      <c r="P2" s="4" t="s">
        <v>33</v>
      </c>
      <c r="Q2" s="4">
        <v>0</v>
      </c>
      <c r="R2" s="7">
        <v>45131.0000115741</v>
      </c>
      <c r="S2" s="6">
        <v>45148</v>
      </c>
      <c r="T2" s="4" t="s">
        <v>34</v>
      </c>
      <c r="U2" s="4">
        <v>116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999225556583241</v>
      </c>
      <c r="B2" s="6">
        <v>45132</v>
      </c>
      <c r="C2" s="6">
        <v>45133</v>
      </c>
      <c r="D2" s="4">
        <v>116</v>
      </c>
      <c r="E2" s="4" t="str">
        <f>VLOOKUP(A2,HOP!A:L,12,0)</f>
        <v>116.00</v>
      </c>
      <c r="F2" s="4" t="str">
        <f>VLOOKUP(A2,HOP!A:C,3,0)</f>
        <v>3679287</v>
      </c>
      <c r="G2" s="4">
        <f>D2-E2</f>
        <v>0</v>
      </c>
      <c r="H2" s="4" t="str">
        <f>$H$1&amp;F2</f>
        <v>，3679287</v>
      </c>
      <c r="I2" s="4" t="str">
        <f>VLOOKUP(A2,HOP!A:U,21,0)</f>
        <v>直连</v>
      </c>
    </row>
    <row r="5" spans="4:4">
      <c r="D5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999225556583241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2023-08-10T01:29:34Z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