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对账!$A$1:$X$3</definedName>
  </definedNames>
  <calcPr calcId="144525"/>
</workbook>
</file>

<file path=xl/sharedStrings.xml><?xml version="1.0" encoding="utf-8"?>
<sst xmlns="http://schemas.openxmlformats.org/spreadsheetml/2006/main" count="122" uniqueCount="94">
  <si>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</si>
  <si>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</si>
  <si>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</si>
  <si>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</si>
  <si>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</si>
  <si>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</si>
  <si>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</si>
  <si>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</si>
  <si>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</si>
  <si>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</si>
  <si>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</si>
  <si>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</si>
  <si>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</si>
  <si>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</si>
  <si>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</si>
  <si>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</si>
  <si>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</si>
  <si>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</si>
  <si>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</si>
  <si>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</si>
  <si>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</si>
  <si>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</si>
  <si>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</si>
  <si>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</si>
  <si>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</si>
  <si>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999222827643074	</t>
  </si>
  <si>
    <t>Ctrip</t>
  </si>
  <si>
    <t>正常</t>
  </si>
  <si>
    <t>[普吉岛]拉威棕榈滩度假酒店(政府卫生认证)(Rawai Palm Beach Resort(SHA Extra Plus))(39043570)</t>
  </si>
  <si>
    <t>高级池景房&lt;2人入住&gt;&lt;不退款&gt;</t>
  </si>
  <si>
    <t>USD</t>
  </si>
  <si>
    <t>Ngoeypaiboon/Nutchanart,Ngoeypaiboon/Nutchanart,Ngoeypaiboon/Nutchanart,Ngoeypaiboon/Nutchanart,Ngoeypaiboon/Nutchanart,Ngoeypaiboon/Nutchanart</t>
  </si>
  <si>
    <t>CA5326230810USD</t>
  </si>
  <si>
    <t>未提现</t>
  </si>
  <si>
    <t>携程开票</t>
  </si>
  <si>
    <t xml:space="preserve">3048269	</t>
  </si>
  <si>
    <t xml:space="preserve">	</t>
  </si>
  <si>
    <t xml:space="preserve">999224957037467	</t>
  </si>
  <si>
    <t>[首尔]三井酒店(Hotel Samjung)(37236514)</t>
  </si>
  <si>
    <t>标准双人房&lt;2人入住&gt;&lt;不退款&gt;</t>
  </si>
  <si>
    <t>MATSUZAKI/AYUMI</t>
  </si>
  <si>
    <t xml:space="preserve">3550871	</t>
  </si>
  <si>
    <t xml:space="preserve">23049482	</t>
  </si>
  <si>
    <t>,</t>
  </si>
  <si>
    <t>USD 700.18</t>
  </si>
  <si>
    <t>A230810095409911</t>
  </si>
  <si>
    <t>USD / HKD 当前参考汇率: 7.8196</t>
  </si>
  <si>
    <t>总计：700.18 USD/
5475.13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</si>
  <si>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</si>
  <si>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</si>
  <si>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</si>
  <si>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</si>
  <si>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</si>
  <si>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</si>
  <si>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</si>
  <si>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</si>
  <si>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</si>
  <si>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</si>
  <si>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</si>
  <si>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</si>
  <si>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</si>
  <si>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</si>
  <si>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</si>
  <si>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</si>
  <si>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</si>
  <si>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</si>
  <si>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</si>
  <si>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2023-06-25</t>
  </si>
  <si>
    <t>3550871</t>
  </si>
  <si>
    <t>首尔三井酒店</t>
  </si>
  <si>
    <t>MATSUZAKI AYUMI</t>
  </si>
  <si>
    <t>2023-08-01</t>
  </si>
  <si>
    <t>2023-08-07</t>
  </si>
  <si>
    <t>退房日周结</t>
  </si>
  <si>
    <t>3619.91</t>
  </si>
  <si>
    <t>502.18</t>
  </si>
  <si>
    <t>0</t>
  </si>
  <si>
    <t>0.00</t>
  </si>
  <si>
    <t>携程盛景国际直连</t>
  </si>
  <si>
    <t>01.010677</t>
  </si>
  <si>
    <t>2023-06-26 08:57:45</t>
  </si>
  <si>
    <t>否</t>
  </si>
  <si>
    <t>汇智国际旅游发展有限公司</t>
  </si>
  <si>
    <t>直采</t>
  </si>
  <si>
    <t>韩国</t>
  </si>
  <si>
    <t>2023-02-20</t>
  </si>
  <si>
    <t>3048269</t>
  </si>
  <si>
    <t>拉威棕榈滩度假酒店(SHA Extra Plus)</t>
  </si>
  <si>
    <t>Ngoeypaiboon Nutchanart,Ngoeypaiboon Nutchanart,Ngoeypaiboon Nutchanart,Ngoeypaiboon Nutchanart,Ngoeypaiboon Nutchanart,Ngoeypaiboon Nutchanart</t>
  </si>
  <si>
    <t>2023-08-05</t>
  </si>
  <si>
    <t>1362.66</t>
  </si>
  <si>
    <t>198.00</t>
  </si>
  <si>
    <t>2023-02-20 12:57:34</t>
  </si>
  <si>
    <t>泰国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</si>
</sst>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30480</xdr:colOff>
      <xdr:row>4</xdr:row>
      <xdr:rowOff>0</xdr:rowOff>
    </xdr:from>
    <xdr:to>
      <xdr:col>16</xdr:col>
      <xdr:colOff>473075</xdr:colOff>
      <xdr:row>30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57600" y="731520"/>
          <a:ext cx="7986395" cy="4899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workbookViewId="0">
      <selection activeCell="A1" sqref="$A1:$XFD1048576"/>
    </sheetView>
  </sheetViews>
  <sheetFormatPr defaultColWidth="10" defaultRowHeight="14.4" outlineLevelRow="2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45143</v>
      </c>
      <c r="G2" s="6">
        <v>45145</v>
      </c>
      <c r="H2" s="4">
        <v>3</v>
      </c>
      <c r="I2" s="4">
        <v>2</v>
      </c>
      <c r="J2" s="4">
        <v>6</v>
      </c>
      <c r="K2" s="4" t="s">
        <v>30</v>
      </c>
      <c r="L2" s="4">
        <v>198</v>
      </c>
      <c r="M2" s="4">
        <v>198</v>
      </c>
      <c r="N2" s="4" t="s">
        <v>31</v>
      </c>
      <c r="O2" s="4" t="s">
        <v>32</v>
      </c>
      <c r="P2" s="4" t="s">
        <v>33</v>
      </c>
      <c r="Q2" s="4">
        <v>0</v>
      </c>
      <c r="R2" s="7">
        <v>44977</v>
      </c>
      <c r="S2" s="6">
        <v>45148</v>
      </c>
      <c r="T2" s="4" t="s">
        <v>34</v>
      </c>
      <c r="U2" s="4">
        <v>198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45139</v>
      </c>
      <c r="G3" s="6">
        <v>45145</v>
      </c>
      <c r="H3" s="4">
        <v>1</v>
      </c>
      <c r="I3" s="4">
        <v>6</v>
      </c>
      <c r="J3" s="4">
        <v>6</v>
      </c>
      <c r="K3" s="4" t="s">
        <v>30</v>
      </c>
      <c r="L3" s="4">
        <v>502.18</v>
      </c>
      <c r="M3" s="4">
        <v>502.18</v>
      </c>
      <c r="N3" s="4" t="s">
        <v>40</v>
      </c>
      <c r="O3" s="4" t="s">
        <v>32</v>
      </c>
      <c r="P3" s="4" t="s">
        <v>33</v>
      </c>
      <c r="Q3" s="4">
        <v>0</v>
      </c>
      <c r="R3" s="7">
        <v>45102.0000115741</v>
      </c>
      <c r="S3" s="6">
        <v>45148</v>
      </c>
      <c r="T3" s="4" t="s">
        <v>34</v>
      </c>
      <c r="U3" s="4">
        <v>502.18</v>
      </c>
      <c r="V3" s="4">
        <v>0</v>
      </c>
      <c r="W3" s="4">
        <v>0</v>
      </c>
      <c r="X3" s="4" t="s">
        <v>41</v>
      </c>
      <c r="Y3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D14" sqref="D14"/>
    </sheetView>
  </sheetViews>
  <sheetFormatPr defaultColWidth="10" defaultRowHeight="14.4"/>
  <cols>
    <col min="1" max="1" width="12.8888888888889" style="4"/>
    <col min="2" max="16362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43</v>
      </c>
    </row>
    <row r="2" s="4" customFormat="1" spans="1:9">
      <c r="A2" s="5">
        <v>999222827643074</v>
      </c>
      <c r="B2" s="6">
        <v>45143</v>
      </c>
      <c r="C2" s="6">
        <v>45145</v>
      </c>
      <c r="D2" s="4">
        <v>198</v>
      </c>
      <c r="E2" s="4" t="str">
        <f>VLOOKUP(A2,HOP!A:L,12,0)</f>
        <v>198.00</v>
      </c>
      <c r="F2" s="4" t="str">
        <f>VLOOKUP(A2,HOP!A:C,3,0)</f>
        <v>3048269</v>
      </c>
      <c r="G2" s="4">
        <f>D2-E2</f>
        <v>0</v>
      </c>
      <c r="H2" s="4" t="str">
        <f>$H$1&amp;F2</f>
        <v>,3048269</v>
      </c>
      <c r="I2" s="4" t="str">
        <f>VLOOKUP(A2,HOP!A:U,21,0)</f>
        <v>直采</v>
      </c>
    </row>
    <row r="3" s="4" customFormat="1" spans="1:9">
      <c r="A3" s="5">
        <v>999224957037467</v>
      </c>
      <c r="B3" s="6">
        <v>45139</v>
      </c>
      <c r="C3" s="6">
        <v>45145</v>
      </c>
      <c r="D3" s="4">
        <v>502.18</v>
      </c>
      <c r="E3" s="4" t="str">
        <f>VLOOKUP(A3,HOP!A:L,12,0)</f>
        <v>502.18</v>
      </c>
      <c r="F3" s="4" t="str">
        <f>VLOOKUP(A3,HOP!A:C,3,0)</f>
        <v>3550871</v>
      </c>
      <c r="G3" s="4">
        <f>D3-E3</f>
        <v>0</v>
      </c>
      <c r="H3" s="4" t="str">
        <f>$H$1&amp;F3</f>
        <v>,3550871</v>
      </c>
      <c r="I3" s="4" t="str">
        <f>VLOOKUP(A3,HOP!A:U,21,0)</f>
        <v>直采</v>
      </c>
    </row>
    <row r="5" spans="4:4">
      <c r="D5" s="4">
        <f>SUM(D2:D4)</f>
        <v>700.18</v>
      </c>
    </row>
    <row r="6" spans="4:4">
      <c r="D6" s="4" t="s">
        <v>44</v>
      </c>
    </row>
    <row r="8" spans="1:3">
      <c r="A8" s="4" t="s">
        <v>45</v>
      </c>
      <c r="B8" s="4">
        <v>700.18</v>
      </c>
      <c r="C8" s="4">
        <v>5475.13</v>
      </c>
    </row>
    <row r="9" spans="1:1">
      <c r="A9" s="4" t="s">
        <v>46</v>
      </c>
    </row>
    <row r="10" spans="1:1">
      <c r="A10" s="4" t="s">
        <v>47</v>
      </c>
    </row>
  </sheetData>
  <autoFilter ref="A1:X3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1" sqref="A$1:A$1048576"/>
    </sheetView>
  </sheetViews>
  <sheetFormatPr defaultColWidth="8.88888888888889" defaultRowHeight="13.2" outlineLevelRow="3"/>
  <cols>
    <col min="1" max="1" width="12.8888888888889" style="1"/>
    <col min="2" max="16383" width="8.88888888888889" style="1"/>
  </cols>
  <sheetData>
    <row r="1" s="1" customFormat="1" spans="1:22">
      <c r="A1" s="2" t="s">
        <v>48</v>
      </c>
      <c r="B1" s="2" t="s">
        <v>49</v>
      </c>
      <c r="C1" s="2" t="s">
        <v>50</v>
      </c>
      <c r="D1" s="2" t="s">
        <v>51</v>
      </c>
      <c r="E1" s="2" t="s">
        <v>13</v>
      </c>
      <c r="F1" s="2" t="s">
        <v>5</v>
      </c>
      <c r="G1" s="2" t="s">
        <v>6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57</v>
      </c>
      <c r="N1" s="2" t="s">
        <v>58</v>
      </c>
      <c r="O1" s="2" t="s">
        <v>59</v>
      </c>
      <c r="P1" s="2" t="s">
        <v>60</v>
      </c>
      <c r="Q1" s="2" t="s">
        <v>61</v>
      </c>
      <c r="R1" s="2" t="s">
        <v>62</v>
      </c>
      <c r="S1" s="2" t="s">
        <v>63</v>
      </c>
      <c r="T1" s="2" t="s">
        <v>64</v>
      </c>
      <c r="U1" s="2" t="s">
        <v>65</v>
      </c>
      <c r="V1" s="2" t="s">
        <v>66</v>
      </c>
    </row>
    <row r="2" s="1" customFormat="1" spans="1:22">
      <c r="A2" s="3">
        <v>999224957037467</v>
      </c>
      <c r="B2" s="1" t="s">
        <v>67</v>
      </c>
      <c r="C2" s="1" t="s">
        <v>68</v>
      </c>
      <c r="D2" s="1" t="s">
        <v>69</v>
      </c>
      <c r="E2" s="1" t="s">
        <v>70</v>
      </c>
      <c r="F2" s="1" t="s">
        <v>71</v>
      </c>
      <c r="G2" s="1" t="s">
        <v>72</v>
      </c>
      <c r="H2" s="1" t="s">
        <v>73</v>
      </c>
      <c r="I2" s="1" t="s">
        <v>74</v>
      </c>
      <c r="J2" s="1" t="s">
        <v>30</v>
      </c>
      <c r="K2" s="1" t="s">
        <v>75</v>
      </c>
      <c r="L2" s="1" t="s">
        <v>75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  <c r="V2" s="1" t="s">
        <v>84</v>
      </c>
    </row>
    <row r="3" s="1" customFormat="1" spans="1:22">
      <c r="A3" s="3">
        <v>999222827643074</v>
      </c>
      <c r="B3" s="1" t="s">
        <v>85</v>
      </c>
      <c r="C3" s="1" t="s">
        <v>86</v>
      </c>
      <c r="D3" s="1" t="s">
        <v>87</v>
      </c>
      <c r="E3" s="1" t="s">
        <v>88</v>
      </c>
      <c r="F3" s="1" t="s">
        <v>89</v>
      </c>
      <c r="G3" s="1" t="s">
        <v>72</v>
      </c>
      <c r="H3" s="1" t="s">
        <v>73</v>
      </c>
      <c r="I3" s="1" t="s">
        <v>90</v>
      </c>
      <c r="J3" s="1" t="s">
        <v>30</v>
      </c>
      <c r="K3" s="1" t="s">
        <v>91</v>
      </c>
      <c r="L3" s="1" t="s">
        <v>91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92</v>
      </c>
      <c r="S3" s="1" t="s">
        <v>81</v>
      </c>
      <c r="T3" s="1" t="s">
        <v>82</v>
      </c>
      <c r="U3" s="1" t="s">
        <v>83</v>
      </c>
      <c r="V3" s="1" t="s">
        <v>93</v>
      </c>
    </row>
    <row r="4" ht="14.4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2023-08-10T01:56:03Z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