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<sst xmlns="http://schemas.openxmlformats.org/spreadsheetml/2006/main" count="145" uniqueCount="94">
  <si>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</si>
  <si>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</si>
  <si>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</si>
  <si>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</si>
  <si>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</si>
  <si>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</si>
  <si>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</si>
  <si>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</si>
  <si>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</si>
  <si>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</si>
  <si>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</si>
  <si>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</si>
  <si>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</si>
  <si>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</si>
  <si>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</si>
  <si>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</si>
  <si>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</si>
  <si>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</si>
  <si>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</si>
  <si>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</si>
  <si>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</si>
  <si>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</si>
  <si>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</si>
  <si>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</si>
  <si>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</si>
  <si>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999225556568457	</t>
  </si>
  <si>
    <t>Ctrip</t>
  </si>
  <si>
    <t>正常</t>
  </si>
  <si>
    <t>[宁波]宁波金港大酒店(76479570)</t>
  </si>
  <si>
    <t>家庭房&lt;2人入住&gt;</t>
  </si>
  <si>
    <t>CNY</t>
  </si>
  <si>
    <t>崔宏远,于娜</t>
  </si>
  <si>
    <t>CA13744230811CNY</t>
  </si>
  <si>
    <t>未提现</t>
  </si>
  <si>
    <t>携程开票</t>
  </si>
  <si>
    <t xml:space="preserve">3679285	</t>
  </si>
  <si>
    <t xml:space="preserve">	</t>
  </si>
  <si>
    <t>取消</t>
  </si>
  <si>
    <t xml:space="preserve">999225581704591	</t>
  </si>
  <si>
    <t>[广州]广东迎宾馆(68606999)</t>
  </si>
  <si>
    <t>商务大床房(白云楼)&lt;2人入住&gt;</t>
  </si>
  <si>
    <t>郑何</t>
  </si>
  <si>
    <t xml:space="preserve">3684509	</t>
  </si>
  <si>
    <t xml:space="preserve">(WSG)1659595;	</t>
  </si>
  <si>
    <t xml:space="preserve">999225582808962	</t>
  </si>
  <si>
    <t>[广州]大信国际酒店(广州白云万达店)(80243046)</t>
  </si>
  <si>
    <t>标准双人房&lt;2人入住&gt;&lt;早餐&gt;</t>
  </si>
  <si>
    <t>陈庚申</t>
  </si>
  <si>
    <t xml:space="preserve">3684878	</t>
  </si>
  <si>
    <t xml:space="preserve">929142	</t>
  </si>
  <si>
    <t>，</t>
  </si>
  <si>
    <t>996 CNY</t>
  </si>
  <si>
    <t>A230811091335481</t>
  </si>
  <si>
    <t>总计：996元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</si>
  <si>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</si>
  <si>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</si>
  <si>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</si>
  <si>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</si>
  <si>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</si>
  <si>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</si>
  <si>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</si>
  <si>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</si>
  <si>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</si>
  <si>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</si>
  <si>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</si>
  <si>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</si>
  <si>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</si>
  <si>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</si>
  <si>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</si>
  <si>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</si>
  <si>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</si>
  <si>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</si>
  <si>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</si>
  <si>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2023-07-25</t>
  </si>
  <si>
    <t>3684878</t>
  </si>
  <si>
    <t>大信国际酒店(广州白云万达店)</t>
  </si>
  <si>
    <t>2023-07-26</t>
  </si>
  <si>
    <t>2023-07-27</t>
  </si>
  <si>
    <t>退房日月结</t>
  </si>
  <si>
    <t>326.00</t>
  </si>
  <si>
    <t>RMB</t>
  </si>
  <si>
    <t>0</t>
  </si>
  <si>
    <t>0.00</t>
  </si>
  <si>
    <t>携程汇登国内直连</t>
  </si>
  <si>
    <t>01.011264</t>
  </si>
  <si>
    <t>2023-07-25 22:27:54</t>
  </si>
  <si>
    <t>否</t>
  </si>
  <si>
    <t>广州汇登信息科技有限公司</t>
  </si>
  <si>
    <t>直连</t>
  </si>
  <si>
    <t>中国</t>
  </si>
  <si>
    <t>3684509</t>
  </si>
  <si>
    <t>广东迎宾馆</t>
  </si>
  <si>
    <t>670.00</t>
  </si>
  <si>
    <t>2023-07-25 21:22:28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</si>
</sst>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C43" sqref="C43"/>
    </sheetView>
  </sheetViews>
  <sheetFormatPr defaultColWidth="9" defaultRowHeight="13.5" outlineLevelRow="4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8">
        <v>45133</v>
      </c>
      <c r="G2" s="8">
        <v>45134</v>
      </c>
      <c r="H2" s="5">
        <v>2</v>
      </c>
      <c r="I2" s="5">
        <v>1</v>
      </c>
      <c r="J2" s="5">
        <v>2</v>
      </c>
      <c r="K2" s="5" t="s">
        <v>30</v>
      </c>
      <c r="L2" s="5">
        <v>1394</v>
      </c>
      <c r="M2" s="5">
        <v>1394</v>
      </c>
      <c r="N2" s="5" t="s">
        <v>31</v>
      </c>
      <c r="O2" s="5" t="s">
        <v>32</v>
      </c>
      <c r="P2" s="5" t="s">
        <v>33</v>
      </c>
      <c r="Q2" s="5">
        <v>0</v>
      </c>
      <c r="R2" s="9">
        <v>45131</v>
      </c>
      <c r="S2" s="8">
        <v>45149</v>
      </c>
      <c r="T2" s="5" t="s">
        <v>34</v>
      </c>
      <c r="U2" s="5">
        <v>1394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25</v>
      </c>
      <c r="B3" s="5" t="s">
        <v>26</v>
      </c>
      <c r="C3" s="5" t="s">
        <v>37</v>
      </c>
      <c r="D3" s="5" t="s">
        <v>28</v>
      </c>
      <c r="E3" s="5" t="s">
        <v>29</v>
      </c>
      <c r="F3" s="8">
        <v>45133</v>
      </c>
      <c r="G3" s="8">
        <v>45134</v>
      </c>
      <c r="H3" s="5">
        <v>2</v>
      </c>
      <c r="I3" s="5">
        <v>1</v>
      </c>
      <c r="J3" s="5">
        <v>2</v>
      </c>
      <c r="K3" s="5" t="s">
        <v>30</v>
      </c>
      <c r="L3" s="5">
        <v>-1394</v>
      </c>
      <c r="M3" s="5">
        <v>-1394</v>
      </c>
      <c r="N3" s="5" t="s">
        <v>31</v>
      </c>
      <c r="O3" s="5" t="s">
        <v>32</v>
      </c>
      <c r="P3" s="5" t="s">
        <v>33</v>
      </c>
      <c r="Q3" s="5">
        <v>0</v>
      </c>
      <c r="R3" s="9">
        <v>45131</v>
      </c>
      <c r="S3" s="8">
        <v>45149</v>
      </c>
      <c r="T3" s="5" t="s">
        <v>34</v>
      </c>
      <c r="U3" s="5">
        <v>-1394</v>
      </c>
      <c r="V3" s="5">
        <v>0</v>
      </c>
      <c r="W3" s="5">
        <v>0</v>
      </c>
      <c r="X3" s="5" t="s">
        <v>35</v>
      </c>
      <c r="Y3" s="5" t="s">
        <v>36</v>
      </c>
    </row>
    <row r="4" s="5" customFormat="1" spans="1:25">
      <c r="A4" s="5" t="s">
        <v>38</v>
      </c>
      <c r="B4" s="5" t="s">
        <v>26</v>
      </c>
      <c r="C4" s="5" t="s">
        <v>27</v>
      </c>
      <c r="D4" s="5" t="s">
        <v>39</v>
      </c>
      <c r="E4" s="5" t="s">
        <v>40</v>
      </c>
      <c r="F4" s="8">
        <v>45133</v>
      </c>
      <c r="G4" s="8">
        <v>45134</v>
      </c>
      <c r="H4" s="5">
        <v>1</v>
      </c>
      <c r="I4" s="5">
        <v>1</v>
      </c>
      <c r="J4" s="5">
        <v>1</v>
      </c>
      <c r="K4" s="5" t="s">
        <v>30</v>
      </c>
      <c r="L4" s="5">
        <v>670</v>
      </c>
      <c r="M4" s="5">
        <v>670</v>
      </c>
      <c r="N4" s="5" t="s">
        <v>41</v>
      </c>
      <c r="O4" s="5" t="s">
        <v>32</v>
      </c>
      <c r="P4" s="5" t="s">
        <v>33</v>
      </c>
      <c r="Q4" s="5">
        <v>0</v>
      </c>
      <c r="R4" s="9">
        <v>45132</v>
      </c>
      <c r="S4" s="8">
        <v>45149</v>
      </c>
      <c r="T4" s="5" t="s">
        <v>34</v>
      </c>
      <c r="U4" s="5">
        <v>670</v>
      </c>
      <c r="V4" s="5">
        <v>0</v>
      </c>
      <c r="W4" s="5">
        <v>0</v>
      </c>
      <c r="X4" s="5" t="s">
        <v>42</v>
      </c>
      <c r="Y4" s="5" t="s">
        <v>43</v>
      </c>
    </row>
    <row r="5" s="5" customFormat="1" spans="1:25">
      <c r="A5" s="5" t="s">
        <v>44</v>
      </c>
      <c r="B5" s="5" t="s">
        <v>26</v>
      </c>
      <c r="C5" s="5" t="s">
        <v>27</v>
      </c>
      <c r="D5" s="5" t="s">
        <v>45</v>
      </c>
      <c r="E5" s="5" t="s">
        <v>46</v>
      </c>
      <c r="F5" s="8">
        <v>45133</v>
      </c>
      <c r="G5" s="8">
        <v>45134</v>
      </c>
      <c r="H5" s="5">
        <v>1</v>
      </c>
      <c r="I5" s="5">
        <v>1</v>
      </c>
      <c r="J5" s="5">
        <v>1</v>
      </c>
      <c r="K5" s="5" t="s">
        <v>30</v>
      </c>
      <c r="L5" s="5">
        <v>326</v>
      </c>
      <c r="M5" s="5">
        <v>326</v>
      </c>
      <c r="N5" s="5" t="s">
        <v>47</v>
      </c>
      <c r="O5" s="5" t="s">
        <v>32</v>
      </c>
      <c r="P5" s="5" t="s">
        <v>33</v>
      </c>
      <c r="Q5" s="5">
        <v>0</v>
      </c>
      <c r="R5" s="9">
        <v>45132</v>
      </c>
      <c r="S5" s="8">
        <v>45149</v>
      </c>
      <c r="T5" s="5" t="s">
        <v>34</v>
      </c>
      <c r="U5" s="5">
        <v>326</v>
      </c>
      <c r="V5" s="5">
        <v>0</v>
      </c>
      <c r="W5" s="5">
        <v>0</v>
      </c>
      <c r="X5" s="5" t="s">
        <v>48</v>
      </c>
      <c r="Y5" s="5" t="s">
        <v>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10.375" style="4"/>
    <col min="4" max="16363" width="9" style="4"/>
    <col min="16364" max="16384" width="9" style="5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hidden="1" spans="1:9">
      <c r="A2" s="6">
        <v>999225556568457</v>
      </c>
      <c r="B2" s="7">
        <v>45133</v>
      </c>
      <c r="C2" s="7">
        <v>45134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6">
        <v>999225581704591</v>
      </c>
      <c r="B3" s="7">
        <v>45133</v>
      </c>
      <c r="C3" s="7">
        <v>45134</v>
      </c>
      <c r="D3" s="4">
        <v>670</v>
      </c>
      <c r="E3" s="4" t="str">
        <f>VLOOKUP(A3,HOP!A:L,12,0)</f>
        <v>670.00</v>
      </c>
      <c r="F3" s="4" t="str">
        <f>VLOOKUP(A3,HOP!A:C,3,0)</f>
        <v>3684509</v>
      </c>
      <c r="G3" s="4">
        <f>D3-E3</f>
        <v>0</v>
      </c>
      <c r="H3" s="4" t="str">
        <f>$H$1&amp;F3</f>
        <v>，3684509</v>
      </c>
      <c r="I3" s="4" t="str">
        <f>VLOOKUP(A3,HOP!A:U,21,0)</f>
        <v>直连</v>
      </c>
    </row>
    <row r="4" s="4" customFormat="1" spans="1:9">
      <c r="A4" s="6">
        <v>999225582808962</v>
      </c>
      <c r="B4" s="7">
        <v>45133</v>
      </c>
      <c r="C4" s="7">
        <v>45134</v>
      </c>
      <c r="D4" s="4">
        <v>326</v>
      </c>
      <c r="E4" s="4" t="str">
        <f>VLOOKUP(A4,HOP!A:L,12,0)</f>
        <v>326.00</v>
      </c>
      <c r="F4" s="4" t="str">
        <f>VLOOKUP(A4,HOP!A:C,3,0)</f>
        <v>3684878</v>
      </c>
      <c r="G4" s="4">
        <f>D4-E4</f>
        <v>0</v>
      </c>
      <c r="H4" s="4" t="str">
        <f>$H$1&amp;F4</f>
        <v>，3684878</v>
      </c>
      <c r="I4" s="4" t="str">
        <f>VLOOKUP(A4,HOP!A:U,21,0)</f>
        <v>直连</v>
      </c>
    </row>
    <row r="6" spans="4:4">
      <c r="D6" s="4">
        <f>SUM(D2:D5)</f>
        <v>996</v>
      </c>
    </row>
    <row r="7" spans="4:4">
      <c r="D7" s="4" t="s">
        <v>51</v>
      </c>
    </row>
    <row r="12" spans="1:1">
      <c r="A12" s="4" t="s">
        <v>52</v>
      </c>
    </row>
    <row r="13" spans="1:1">
      <c r="A13" s="4" t="s">
        <v>53</v>
      </c>
    </row>
  </sheetData>
  <autoFilter ref="A1:XFD7">
    <filterColumn colId="3">
      <filters blank="1">
        <filter val="670"/>
        <filter val="326"/>
        <filter val="996"/>
        <filter val="996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999225582808962</v>
      </c>
      <c r="B2" s="1" t="s">
        <v>73</v>
      </c>
      <c r="C2" s="1" t="s">
        <v>74</v>
      </c>
      <c r="D2" s="1" t="s">
        <v>75</v>
      </c>
      <c r="E2" s="1" t="s">
        <v>47</v>
      </c>
      <c r="F2" s="1" t="s">
        <v>76</v>
      </c>
      <c r="G2" s="1" t="s">
        <v>77</v>
      </c>
      <c r="H2" s="1" t="s">
        <v>78</v>
      </c>
      <c r="I2" s="1" t="s">
        <v>79</v>
      </c>
      <c r="J2" s="1" t="s">
        <v>80</v>
      </c>
      <c r="K2" s="1" t="s">
        <v>79</v>
      </c>
      <c r="L2" s="1" t="s">
        <v>79</v>
      </c>
      <c r="M2" s="1" t="s">
        <v>81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 t="s">
        <v>88</v>
      </c>
      <c r="V2" s="1" t="s">
        <v>89</v>
      </c>
    </row>
    <row r="3" s="1" customFormat="1" spans="1:22">
      <c r="A3" s="3">
        <v>999225581704591</v>
      </c>
      <c r="B3" s="1" t="s">
        <v>73</v>
      </c>
      <c r="C3" s="1" t="s">
        <v>90</v>
      </c>
      <c r="D3" s="1" t="s">
        <v>91</v>
      </c>
      <c r="E3" s="1" t="s">
        <v>41</v>
      </c>
      <c r="F3" s="1" t="s">
        <v>76</v>
      </c>
      <c r="G3" s="1" t="s">
        <v>77</v>
      </c>
      <c r="H3" s="1" t="s">
        <v>78</v>
      </c>
      <c r="I3" s="1" t="s">
        <v>92</v>
      </c>
      <c r="J3" s="1" t="s">
        <v>80</v>
      </c>
      <c r="K3" s="1" t="s">
        <v>92</v>
      </c>
      <c r="L3" s="1" t="s">
        <v>92</v>
      </c>
      <c r="M3" s="1" t="s">
        <v>81</v>
      </c>
      <c r="N3" s="1" t="s">
        <v>81</v>
      </c>
      <c r="O3" s="1" t="s">
        <v>82</v>
      </c>
      <c r="P3" s="1" t="s">
        <v>83</v>
      </c>
      <c r="Q3" s="1" t="s">
        <v>84</v>
      </c>
      <c r="R3" s="1" t="s">
        <v>93</v>
      </c>
      <c r="S3" s="1" t="s">
        <v>86</v>
      </c>
      <c r="T3" s="1" t="s">
        <v>87</v>
      </c>
      <c r="U3" s="1" t="s">
        <v>88</v>
      </c>
      <c r="V3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2023-08-11T01:14:47Z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