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</definedName>
  </definedNames>
  <calcPr calcId="144525"/>
</workbook>
</file>

<file path=xl/sharedStrings.xml><?xml version="1.0" encoding="utf-8"?>
<sst xmlns="http://schemas.openxmlformats.org/spreadsheetml/2006/main" count="156" uniqueCount="108">
  <si>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</si>
  <si>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</si>
  <si>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</si>
  <si>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</si>
  <si>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</si>
  <si>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</si>
  <si>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</si>
  <si>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</si>
  <si>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</si>
  <si>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</si>
  <si>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</si>
  <si>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</si>
  <si>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</si>
  <si>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</si>
  <si>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</si>
  <si>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</si>
  <si>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</si>
  <si>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</si>
  <si>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</si>
  <si>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</si>
  <si>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</si>
  <si>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</si>
  <si>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</si>
  <si>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</si>
  <si>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</si>
  <si>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999223372371488	</t>
  </si>
  <si>
    <t>Ctrip</t>
  </si>
  <si>
    <t>正常</t>
  </si>
  <si>
    <t>[曼谷]阿德菲大素坤逸酒店 (政府卫生认证)(Adelphi Grande Sukhumvit)(39051654)</t>
  </si>
  <si>
    <t>豪华套房&lt;2人入住&gt;&lt;不退款&gt;</t>
  </si>
  <si>
    <t>USD</t>
  </si>
  <si>
    <t>wong/mun ling,wong/mun ling</t>
  </si>
  <si>
    <t>CA5326230811USD</t>
  </si>
  <si>
    <t>未提现</t>
  </si>
  <si>
    <t>携程开票</t>
  </si>
  <si>
    <t xml:space="preserve">3175470	</t>
  </si>
  <si>
    <t xml:space="preserve">	</t>
  </si>
  <si>
    <t xml:space="preserve">999224335152681	</t>
  </si>
  <si>
    <t>[曼谷]曼谷 SO/ 酒店(SO Bangkok)(40721609)</t>
  </si>
  <si>
    <t>so舒适房&lt;2人入住&gt;&lt;不退款&gt;&lt;早餐&gt;</t>
  </si>
  <si>
    <t>LEE/TAG GEUN</t>
  </si>
  <si>
    <t xml:space="preserve">3403507	</t>
  </si>
  <si>
    <t xml:space="preserve">928424	</t>
  </si>
  <si>
    <t xml:space="preserve">999225862607135	</t>
  </si>
  <si>
    <t>[Bo Win]伊斯帕纳酒店(Eastpana Hotel)(39651351)</t>
  </si>
  <si>
    <t>高级双床房&lt;2人入住&gt;&lt;不退款&gt;&lt;早餐&gt;</t>
  </si>
  <si>
    <t>XU/WENQIANG,XU/WENHUI</t>
  </si>
  <si>
    <t xml:space="preserve">3742288	</t>
  </si>
  <si>
    <t xml:space="preserve">|62698221	</t>
  </si>
  <si>
    <t>,</t>
  </si>
  <si>
    <t>USD 774.53</t>
  </si>
  <si>
    <t>A230811092106911</t>
  </si>
  <si>
    <t>A230811092157911</t>
  </si>
  <si>
    <t>USD / HKD 当前参考汇率: 7.81932</t>
  </si>
  <si>
    <t>总计：774.53 USD/
6056.3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</si>
  <si>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</si>
  <si>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</si>
  <si>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</si>
  <si>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</si>
  <si>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</si>
  <si>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</si>
  <si>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</si>
  <si>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</si>
  <si>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</si>
  <si>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</si>
  <si>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</si>
  <si>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</si>
  <si>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</si>
  <si>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</si>
  <si>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</si>
  <si>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</si>
  <si>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</si>
  <si>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</si>
  <si>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</si>
  <si>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2023-08-06</t>
  </si>
  <si>
    <t>3742288</t>
  </si>
  <si>
    <t>伊斯帕纳酒店</t>
  </si>
  <si>
    <t>XU WENQIANG,XU WENHUI</t>
  </si>
  <si>
    <t>2023-08-07</t>
  </si>
  <si>
    <t>2023-08-08</t>
  </si>
  <si>
    <t>退房日周结</t>
  </si>
  <si>
    <t>435.34</t>
  </si>
  <si>
    <t>60.53</t>
  </si>
  <si>
    <t>0</t>
  </si>
  <si>
    <t>0.00</t>
  </si>
  <si>
    <t>携程盛景国际直连</t>
  </si>
  <si>
    <t>01.010677</t>
  </si>
  <si>
    <t>2023-08-06 18:46:47</t>
  </si>
  <si>
    <t>否</t>
  </si>
  <si>
    <t>汇智国际旅游发展有限公司</t>
  </si>
  <si>
    <t>直连</t>
  </si>
  <si>
    <t>泰国</t>
  </si>
  <si>
    <t>2023-05-21</t>
  </si>
  <si>
    <t>3403507</t>
  </si>
  <si>
    <t>曼谷 SO/ 酒店</t>
  </si>
  <si>
    <t>LEE TAG GEUN</t>
  </si>
  <si>
    <t>2023-08-05</t>
  </si>
  <si>
    <t>3754.29</t>
  </si>
  <si>
    <t>534.00</t>
  </si>
  <si>
    <t>2023-05-22 14:22:05</t>
  </si>
  <si>
    <t>直采</t>
  </si>
  <si>
    <t>2023-03-27</t>
  </si>
  <si>
    <t>3175470</t>
  </si>
  <si>
    <t>曼谷阿德菲大酒店</t>
  </si>
  <si>
    <t>wong mun ling,wong mun ling</t>
  </si>
  <si>
    <t>1239.41</t>
  </si>
  <si>
    <t>180.00</t>
  </si>
  <si>
    <t>2023-03-27 17:29:41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</si>
</sst>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15875</xdr:colOff>
      <xdr:row>5</xdr:row>
      <xdr:rowOff>7620</xdr:rowOff>
    </xdr:from>
    <xdr:to>
      <xdr:col>19</xdr:col>
      <xdr:colOff>92075</xdr:colOff>
      <xdr:row>31</xdr:row>
      <xdr:rowOff>137160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2995" y="922020"/>
          <a:ext cx="9677400" cy="48844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10" defaultRowHeight="14.4" outlineLevelRow="3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45143</v>
      </c>
      <c r="G2" s="6">
        <v>45146</v>
      </c>
      <c r="H2" s="4">
        <v>1</v>
      </c>
      <c r="I2" s="4">
        <v>3</v>
      </c>
      <c r="J2" s="4">
        <v>3</v>
      </c>
      <c r="K2" s="4" t="s">
        <v>30</v>
      </c>
      <c r="L2" s="4">
        <v>180</v>
      </c>
      <c r="M2" s="4">
        <v>180</v>
      </c>
      <c r="N2" s="4" t="s">
        <v>31</v>
      </c>
      <c r="O2" s="4" t="s">
        <v>32</v>
      </c>
      <c r="P2" s="4" t="s">
        <v>33</v>
      </c>
      <c r="Q2" s="4">
        <v>0</v>
      </c>
      <c r="R2" s="7">
        <v>45012</v>
      </c>
      <c r="S2" s="6">
        <v>45149</v>
      </c>
      <c r="T2" s="4" t="s">
        <v>34</v>
      </c>
      <c r="U2" s="4">
        <v>180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45143</v>
      </c>
      <c r="G3" s="6">
        <v>45146</v>
      </c>
      <c r="H3" s="4">
        <v>1</v>
      </c>
      <c r="I3" s="4">
        <v>3</v>
      </c>
      <c r="J3" s="4">
        <v>3</v>
      </c>
      <c r="K3" s="4" t="s">
        <v>30</v>
      </c>
      <c r="L3" s="4">
        <v>534</v>
      </c>
      <c r="M3" s="4">
        <v>534</v>
      </c>
      <c r="N3" s="4" t="s">
        <v>40</v>
      </c>
      <c r="O3" s="4" t="s">
        <v>32</v>
      </c>
      <c r="P3" s="4" t="s">
        <v>33</v>
      </c>
      <c r="Q3" s="4">
        <v>0</v>
      </c>
      <c r="R3" s="7">
        <v>45067</v>
      </c>
      <c r="S3" s="6">
        <v>45149</v>
      </c>
      <c r="T3" s="4" t="s">
        <v>34</v>
      </c>
      <c r="U3" s="4">
        <v>534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45145</v>
      </c>
      <c r="G4" s="6">
        <v>45146</v>
      </c>
      <c r="H4" s="4">
        <v>1</v>
      </c>
      <c r="I4" s="4">
        <v>1</v>
      </c>
      <c r="J4" s="4">
        <v>1</v>
      </c>
      <c r="K4" s="4" t="s">
        <v>30</v>
      </c>
      <c r="L4" s="4">
        <v>60.53</v>
      </c>
      <c r="M4" s="4">
        <v>60.53</v>
      </c>
      <c r="N4" s="4" t="s">
        <v>46</v>
      </c>
      <c r="O4" s="4" t="s">
        <v>32</v>
      </c>
      <c r="P4" s="4" t="s">
        <v>33</v>
      </c>
      <c r="Q4" s="4">
        <v>0</v>
      </c>
      <c r="R4" s="7">
        <v>45144.0000115741</v>
      </c>
      <c r="S4" s="6">
        <v>45149</v>
      </c>
      <c r="T4" s="4" t="s">
        <v>34</v>
      </c>
      <c r="U4" s="4">
        <v>60.53</v>
      </c>
      <c r="V4" s="4">
        <v>0</v>
      </c>
      <c r="W4" s="4">
        <v>0</v>
      </c>
      <c r="X4" s="4" t="s">
        <v>47</v>
      </c>
      <c r="Y4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9" sqref="A9:C12"/>
    </sheetView>
  </sheetViews>
  <sheetFormatPr defaultColWidth="10" defaultRowHeight="14.4"/>
  <cols>
    <col min="1" max="1" width="12.8888888888889" style="4"/>
    <col min="2" max="16363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49</v>
      </c>
    </row>
    <row r="2" s="4" customFormat="1" spans="1:9">
      <c r="A2" s="5">
        <v>999223372371488</v>
      </c>
      <c r="B2" s="6">
        <v>45143</v>
      </c>
      <c r="C2" s="6">
        <v>45146</v>
      </c>
      <c r="D2" s="4">
        <v>180</v>
      </c>
      <c r="E2" s="4" t="str">
        <f>VLOOKUP(A2,HOP!A:L,12,0)</f>
        <v>180.00</v>
      </c>
      <c r="F2" s="4" t="str">
        <f>VLOOKUP(A2,HOP!A:C,3,0)</f>
        <v>3175470</v>
      </c>
      <c r="G2" s="4">
        <f>D2-E2</f>
        <v>0</v>
      </c>
      <c r="H2" s="4" t="str">
        <f>$H$1&amp;F2</f>
        <v>,3175470</v>
      </c>
      <c r="I2" s="4" t="str">
        <f>VLOOKUP(A2,HOP!A:U,21,0)</f>
        <v>直采</v>
      </c>
    </row>
    <row r="3" s="4" customFormat="1" spans="1:9">
      <c r="A3" s="5">
        <v>999224335152681</v>
      </c>
      <c r="B3" s="6">
        <v>45143</v>
      </c>
      <c r="C3" s="6">
        <v>45146</v>
      </c>
      <c r="D3" s="4">
        <v>534</v>
      </c>
      <c r="E3" s="4" t="str">
        <f>VLOOKUP(A3,HOP!A:L,12,0)</f>
        <v>534.00</v>
      </c>
      <c r="F3" s="4" t="str">
        <f>VLOOKUP(A3,HOP!A:C,3,0)</f>
        <v>3403507</v>
      </c>
      <c r="G3" s="4">
        <f>D3-E3</f>
        <v>0</v>
      </c>
      <c r="H3" s="4" t="str">
        <f>$H$1&amp;F3</f>
        <v>,3403507</v>
      </c>
      <c r="I3" s="4" t="str">
        <f>VLOOKUP(A3,HOP!A:U,21,0)</f>
        <v>直采</v>
      </c>
    </row>
    <row r="4" s="4" customFormat="1" spans="1:9">
      <c r="A4" s="5">
        <v>999225862607135</v>
      </c>
      <c r="B4" s="6">
        <v>45145</v>
      </c>
      <c r="C4" s="6">
        <v>45146</v>
      </c>
      <c r="D4" s="4">
        <v>60.53</v>
      </c>
      <c r="E4" s="4" t="str">
        <f>VLOOKUP(A4,HOP!A:L,12,0)</f>
        <v>60.53</v>
      </c>
      <c r="F4" s="4" t="str">
        <f>VLOOKUP(A4,HOP!A:C,3,0)</f>
        <v>3742288</v>
      </c>
      <c r="G4" s="4">
        <f>D4-E4</f>
        <v>0</v>
      </c>
      <c r="H4" s="4" t="str">
        <f>$H$1&amp;F4</f>
        <v>,3742288</v>
      </c>
      <c r="I4" s="4" t="str">
        <f>VLOOKUP(A4,HOP!A:U,21,0)</f>
        <v>直连</v>
      </c>
    </row>
    <row r="6" spans="4:4">
      <c r="D6" s="4">
        <f>SUM(D2:D5)</f>
        <v>774.53</v>
      </c>
    </row>
    <row r="7" spans="4:4">
      <c r="D7" s="4" t="s">
        <v>50</v>
      </c>
    </row>
    <row r="9" spans="1:3">
      <c r="A9" s="4" t="s">
        <v>51</v>
      </c>
      <c r="B9" s="4">
        <v>714</v>
      </c>
      <c r="C9" s="4">
        <v>5583</v>
      </c>
    </row>
    <row r="10" spans="1:3">
      <c r="A10" s="4" t="s">
        <v>52</v>
      </c>
      <c r="B10" s="4">
        <v>60.53</v>
      </c>
      <c r="C10" s="4">
        <v>473.3</v>
      </c>
    </row>
    <row r="11" spans="1:3">
      <c r="A11" s="4" t="s">
        <v>53</v>
      </c>
      <c r="B11" s="4">
        <f>SUM(B9:B10)</f>
        <v>774.53</v>
      </c>
      <c r="C11" s="4">
        <f>SUM(C9:C10)</f>
        <v>6056.3</v>
      </c>
    </row>
    <row r="12" spans="1:1">
      <c r="A12" s="4" t="s">
        <v>54</v>
      </c>
    </row>
  </sheetData>
  <autoFilter ref="A1:X4">
    <extLst/>
  </autoFilter>
  <conditionalFormatting sqref="A1:A9 A11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A1" sqref="A1"/>
    </sheetView>
  </sheetViews>
  <sheetFormatPr defaultColWidth="8.88888888888889" defaultRowHeight="13.2" outlineLevelRow="4"/>
  <cols>
    <col min="1" max="1" width="12.8888888888889" style="1"/>
    <col min="2" max="16383" width="8.88888888888889" style="1"/>
  </cols>
  <sheetData>
    <row r="1" s="1" customFormat="1" spans="1:22">
      <c r="A1" s="2" t="s">
        <v>55</v>
      </c>
      <c r="B1" s="2" t="s">
        <v>56</v>
      </c>
      <c r="C1" s="2" t="s">
        <v>57</v>
      </c>
      <c r="D1" s="2" t="s">
        <v>58</v>
      </c>
      <c r="E1" s="2" t="s">
        <v>13</v>
      </c>
      <c r="F1" s="2" t="s">
        <v>5</v>
      </c>
      <c r="G1" s="2" t="s">
        <v>6</v>
      </c>
      <c r="H1" s="2" t="s">
        <v>59</v>
      </c>
      <c r="I1" s="2" t="s">
        <v>60</v>
      </c>
      <c r="J1" s="2" t="s">
        <v>61</v>
      </c>
      <c r="K1" s="2" t="s">
        <v>62</v>
      </c>
      <c r="L1" s="2" t="s">
        <v>63</v>
      </c>
      <c r="M1" s="2" t="s">
        <v>64</v>
      </c>
      <c r="N1" s="2" t="s">
        <v>65</v>
      </c>
      <c r="O1" s="2" t="s">
        <v>66</v>
      </c>
      <c r="P1" s="2" t="s">
        <v>67</v>
      </c>
      <c r="Q1" s="2" t="s">
        <v>68</v>
      </c>
      <c r="R1" s="2" t="s">
        <v>69</v>
      </c>
      <c r="S1" s="2" t="s">
        <v>70</v>
      </c>
      <c r="T1" s="2" t="s">
        <v>71</v>
      </c>
      <c r="U1" s="2" t="s">
        <v>72</v>
      </c>
      <c r="V1" s="2" t="s">
        <v>73</v>
      </c>
    </row>
    <row r="2" s="1" customFormat="1" spans="1:22">
      <c r="A2" s="3">
        <v>999225862607135</v>
      </c>
      <c r="B2" s="1" t="s">
        <v>74</v>
      </c>
      <c r="C2" s="1" t="s">
        <v>75</v>
      </c>
      <c r="D2" s="1" t="s">
        <v>76</v>
      </c>
      <c r="E2" s="1" t="s">
        <v>77</v>
      </c>
      <c r="F2" s="1" t="s">
        <v>78</v>
      </c>
      <c r="G2" s="1" t="s">
        <v>79</v>
      </c>
      <c r="H2" s="1" t="s">
        <v>80</v>
      </c>
      <c r="I2" s="1" t="s">
        <v>81</v>
      </c>
      <c r="J2" s="1" t="s">
        <v>30</v>
      </c>
      <c r="K2" s="1" t="s">
        <v>82</v>
      </c>
      <c r="L2" s="1" t="s">
        <v>82</v>
      </c>
      <c r="M2" s="1" t="s">
        <v>83</v>
      </c>
      <c r="N2" s="1" t="s">
        <v>83</v>
      </c>
      <c r="O2" s="1" t="s">
        <v>84</v>
      </c>
      <c r="P2" s="1" t="s">
        <v>85</v>
      </c>
      <c r="Q2" s="1" t="s">
        <v>86</v>
      </c>
      <c r="R2" s="1" t="s">
        <v>87</v>
      </c>
      <c r="S2" s="1" t="s">
        <v>88</v>
      </c>
      <c r="T2" s="1" t="s">
        <v>89</v>
      </c>
      <c r="U2" s="1" t="s">
        <v>90</v>
      </c>
      <c r="V2" s="1" t="s">
        <v>91</v>
      </c>
    </row>
    <row r="3" s="1" customFormat="1" spans="1:22">
      <c r="A3" s="3">
        <v>999224335152681</v>
      </c>
      <c r="B3" s="1" t="s">
        <v>92</v>
      </c>
      <c r="C3" s="1" t="s">
        <v>93</v>
      </c>
      <c r="D3" s="1" t="s">
        <v>94</v>
      </c>
      <c r="E3" s="1" t="s">
        <v>95</v>
      </c>
      <c r="F3" s="1" t="s">
        <v>96</v>
      </c>
      <c r="G3" s="1" t="s">
        <v>79</v>
      </c>
      <c r="H3" s="1" t="s">
        <v>80</v>
      </c>
      <c r="I3" s="1" t="s">
        <v>97</v>
      </c>
      <c r="J3" s="1" t="s">
        <v>30</v>
      </c>
      <c r="K3" s="1" t="s">
        <v>98</v>
      </c>
      <c r="L3" s="1" t="s">
        <v>98</v>
      </c>
      <c r="M3" s="1" t="s">
        <v>83</v>
      </c>
      <c r="N3" s="1" t="s">
        <v>83</v>
      </c>
      <c r="O3" s="1" t="s">
        <v>84</v>
      </c>
      <c r="P3" s="1" t="s">
        <v>85</v>
      </c>
      <c r="Q3" s="1" t="s">
        <v>86</v>
      </c>
      <c r="R3" s="1" t="s">
        <v>99</v>
      </c>
      <c r="S3" s="1" t="s">
        <v>88</v>
      </c>
      <c r="T3" s="1" t="s">
        <v>89</v>
      </c>
      <c r="U3" s="1" t="s">
        <v>100</v>
      </c>
      <c r="V3" s="1" t="s">
        <v>91</v>
      </c>
    </row>
    <row r="4" s="1" customFormat="1" spans="1:22">
      <c r="A4" s="3">
        <v>999223372371488</v>
      </c>
      <c r="B4" s="1" t="s">
        <v>101</v>
      </c>
      <c r="C4" s="1" t="s">
        <v>102</v>
      </c>
      <c r="D4" s="1" t="s">
        <v>103</v>
      </c>
      <c r="E4" s="1" t="s">
        <v>104</v>
      </c>
      <c r="F4" s="1" t="s">
        <v>96</v>
      </c>
      <c r="G4" s="1" t="s">
        <v>79</v>
      </c>
      <c r="H4" s="1" t="s">
        <v>80</v>
      </c>
      <c r="I4" s="1" t="s">
        <v>105</v>
      </c>
      <c r="J4" s="1" t="s">
        <v>30</v>
      </c>
      <c r="K4" s="1" t="s">
        <v>106</v>
      </c>
      <c r="L4" s="1" t="s">
        <v>106</v>
      </c>
      <c r="M4" s="1" t="s">
        <v>83</v>
      </c>
      <c r="N4" s="1" t="s">
        <v>83</v>
      </c>
      <c r="O4" s="1" t="s">
        <v>84</v>
      </c>
      <c r="P4" s="1" t="s">
        <v>85</v>
      </c>
      <c r="Q4" s="1" t="s">
        <v>86</v>
      </c>
      <c r="R4" s="1" t="s">
        <v>107</v>
      </c>
      <c r="S4" s="1" t="s">
        <v>88</v>
      </c>
      <c r="T4" s="1" t="s">
        <v>89</v>
      </c>
      <c r="U4" s="1" t="s">
        <v>100</v>
      </c>
      <c r="V4" s="1" t="s">
        <v>91</v>
      </c>
    </row>
    <row r="5" ht="14.4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2023-08-11T01:24:05Z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