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对账!$A$1:$W$33</definedName>
  </definedNames>
  <calcPr calcId="144525"/>
</workbook>
</file>

<file path=xl/sharedStrings.xml><?xml version="1.0" encoding="utf-8"?>
<sst xmlns="http://schemas.openxmlformats.org/spreadsheetml/2006/main" count="1076" uniqueCount="421">
  <si>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</si>
  <si>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</si>
  <si>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</si>
  <si>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</si>
  <si>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</si>
  <si>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</si>
  <si>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</si>
  <si>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</si>
  <si>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</si>
  <si>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</si>
  <si>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</si>
  <si>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</si>
  <si>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</si>
  <si>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</si>
  <si>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</si>
  <si>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</si>
  <si>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</si>
  <si>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</si>
  <si>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</si>
  <si>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</si>
  <si>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</si>
  <si>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</si>
  <si>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</si>
  <si>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</si>
  <si>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</si>
  <si>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999225348041050	</t>
  </si>
  <si>
    <t>Ctrip</t>
  </si>
  <si>
    <t>赔款</t>
  </si>
  <si>
    <t>[曼谷]曼谷瑞吉酒店(The St Regis Bangkok)(7252477)</t>
  </si>
  <si>
    <t>至尊豪华高尔夫球场景特大床房(至少连住2晚及以上)&lt;早餐&gt;</t>
  </si>
  <si>
    <t>USD</t>
  </si>
  <si>
    <t>Mok/Chung Tat Barry</t>
  </si>
  <si>
    <t>CA6352230811USD</t>
  </si>
  <si>
    <t>未提现</t>
  </si>
  <si>
    <t xml:space="preserve">3639364	</t>
  </si>
  <si>
    <t xml:space="preserve">	</t>
  </si>
  <si>
    <t xml:space="preserve">23298194148	</t>
  </si>
  <si>
    <t>正常</t>
  </si>
  <si>
    <t>[曼谷]曼谷素坤逸航站 21 中心酒店(Grande Centre Point Hotel Terminal 21)(8628098)</t>
  </si>
  <si>
    <t>行政四人套房(至少连住2晚及以上)&lt;早餐&gt;</t>
  </si>
  <si>
    <t>CHUANG/YA CHUN</t>
  </si>
  <si>
    <t>CA6352230814USD-W</t>
  </si>
  <si>
    <t>携程开票</t>
  </si>
  <si>
    <t xml:space="preserve">3162712	</t>
  </si>
  <si>
    <t xml:space="preserve">413960	</t>
  </si>
  <si>
    <t xml:space="preserve">24001632724	</t>
  </si>
  <si>
    <t>[拉普拉普]种植园湾水疗度假村(Plantation Bay Resort and Spa)(8240193)</t>
  </si>
  <si>
    <t>礁湖畔双大床房(至少连住2晚及以上)&lt;早餐&gt;</t>
  </si>
  <si>
    <t>YOON/YEEUN</t>
  </si>
  <si>
    <t xml:space="preserve">3326517	</t>
  </si>
  <si>
    <t xml:space="preserve">159451	</t>
  </si>
  <si>
    <t xml:space="preserve">999224712191383	</t>
  </si>
  <si>
    <t>[曼谷]COMO曼谷大都会酒店(COMO Metropolitan Bangkok)(7240985)</t>
  </si>
  <si>
    <t>大都会特大床房(至少连住2晚及以上)&lt;早餐&gt;</t>
  </si>
  <si>
    <t>KIM/SOJIN</t>
  </si>
  <si>
    <t xml:space="preserve">3488950	</t>
  </si>
  <si>
    <t xml:space="preserve">1311250	</t>
  </si>
  <si>
    <t xml:space="preserve">999224785097933	</t>
  </si>
  <si>
    <t>[普吉岛]普吉岛卡塔坦尼海滩度假村(Katathani Phuket Beach Resort)(7071148)</t>
  </si>
  <si>
    <t>池景豪华房(至少连住2晚及以上)&lt;早餐&gt;</t>
  </si>
  <si>
    <t>LIU/HANYU</t>
  </si>
  <si>
    <t xml:space="preserve">3507550	</t>
  </si>
  <si>
    <t xml:space="preserve">10876463	</t>
  </si>
  <si>
    <t xml:space="preserve">999224842208812	</t>
  </si>
  <si>
    <t>天丽翼至尊套房 坦尼楼(至少连住2晚及以上)&lt;早餐&gt;</t>
  </si>
  <si>
    <t>CHEN/TONG</t>
  </si>
  <si>
    <t xml:space="preserve">3522859	</t>
  </si>
  <si>
    <t xml:space="preserve">10878499	</t>
  </si>
  <si>
    <t xml:space="preserve">999224942829643	</t>
  </si>
  <si>
    <t>FU/XUAJIE</t>
  </si>
  <si>
    <t xml:space="preserve">3547737	</t>
  </si>
  <si>
    <t xml:space="preserve">10882429	</t>
  </si>
  <si>
    <t xml:space="preserve">999225093819897	</t>
  </si>
  <si>
    <t>[芭堤雅]芭堤雅发现海滩酒店(Pattaya Discovery Beach Hotel)(23861714)</t>
  </si>
  <si>
    <t>豪华套房 (DEE塔)(至少连住2晚及以上)&lt;早餐&gt;</t>
  </si>
  <si>
    <t>XU/ZHIMING</t>
  </si>
  <si>
    <t xml:space="preserve">3585827	</t>
  </si>
  <si>
    <t xml:space="preserve">460421	</t>
  </si>
  <si>
    <t xml:space="preserve">999225218812041	</t>
  </si>
  <si>
    <t>豪华尊贵房(至少连住2晚及以上)&lt;早餐&gt;</t>
  </si>
  <si>
    <t>PARK/YUSHIN</t>
  </si>
  <si>
    <t xml:space="preserve">3612229	</t>
  </si>
  <si>
    <t xml:space="preserve">437836	</t>
  </si>
  <si>
    <t>取消</t>
  </si>
  <si>
    <t xml:space="preserve">999225279658718	</t>
  </si>
  <si>
    <t>[曼谷]曼谷林布兰套房酒店(Rembrandt Hotel and Suites Bangkok)(11214133)</t>
  </si>
  <si>
    <t>高级房(至少连住2晚及以上)&lt;早餐&gt;</t>
  </si>
  <si>
    <t>PARK/SEOYOUNG</t>
  </si>
  <si>
    <t xml:space="preserve">3625368	</t>
  </si>
  <si>
    <t xml:space="preserve">128050506	</t>
  </si>
  <si>
    <t xml:space="preserve">999225292243510	</t>
  </si>
  <si>
    <t>[乔治市]槟城皇家朱兰酒店(Royale Chulan Penang)(8981252)</t>
  </si>
  <si>
    <t>豪华房(至少连住2晚及以上)&lt;早餐&gt;</t>
  </si>
  <si>
    <t>Sannasi/DR Naidu</t>
  </si>
  <si>
    <t xml:space="preserve">3628744	</t>
  </si>
  <si>
    <t xml:space="preserve">8967190	</t>
  </si>
  <si>
    <t xml:space="preserve">999225303459283	</t>
  </si>
  <si>
    <t>豪华甄选房(至少连住2晚及以上)</t>
  </si>
  <si>
    <t>OH/YOUNGBIN</t>
  </si>
  <si>
    <t xml:space="preserve">3630237	</t>
  </si>
  <si>
    <t xml:space="preserve">438588	</t>
  </si>
  <si>
    <t xml:space="preserve">999225348404577	</t>
  </si>
  <si>
    <t>[新加坡]新加坡圣淘沙索菲特度假村及水疗中心(Sofitel Singapore Sentosa Resort &amp; Spa)(8289608)</t>
  </si>
  <si>
    <t>奢华双床房(至少连住2晚及以上)&lt;早餐&gt;</t>
  </si>
  <si>
    <t>WU/YAN,XU/HAOMIN</t>
  </si>
  <si>
    <t xml:space="preserve">3639554	</t>
  </si>
  <si>
    <t xml:space="preserve">87220214	</t>
  </si>
  <si>
    <t xml:space="preserve">999225402418209	</t>
  </si>
  <si>
    <t>奢华特大床房(至少连住2晚及以上)&lt;早餐&gt;</t>
  </si>
  <si>
    <t>XIONG/XIN,XIONG/XIN,LI/PING,LI/PING,LIU/XIA,LIU/XIA,ZHAN/HONGXIA,ZHAN/HONHXIA</t>
  </si>
  <si>
    <t xml:space="preserve">3650673	</t>
  </si>
  <si>
    <t xml:space="preserve">90173438	</t>
  </si>
  <si>
    <t xml:space="preserve">999225403644713	</t>
  </si>
  <si>
    <t>OH/JUHEE</t>
  </si>
  <si>
    <t xml:space="preserve">3651003	</t>
  </si>
  <si>
    <t xml:space="preserve">439335	</t>
  </si>
  <si>
    <t xml:space="preserve">999225421056171	</t>
  </si>
  <si>
    <t>豪华尊贵房(至少连住2晚及以上)</t>
  </si>
  <si>
    <t>Jang/Sunhee</t>
  </si>
  <si>
    <t xml:space="preserve">3654076	</t>
  </si>
  <si>
    <t xml:space="preserve">439519	</t>
  </si>
  <si>
    <t xml:space="preserve">999225421419259	</t>
  </si>
  <si>
    <t>[普吉岛]普吉岛芭东美爵大酒店(Grand Mercure Phuket Patong)(7312477)</t>
  </si>
  <si>
    <t>高级房（中宾）(至少连住2晚及以上)&lt;早餐&gt;</t>
  </si>
  <si>
    <t>MA/BAOSHEN,MA/SHAOHUA,LI/DEQIANG</t>
  </si>
  <si>
    <t xml:space="preserve">3654209	</t>
  </si>
  <si>
    <t xml:space="preserve">679070	</t>
  </si>
  <si>
    <t xml:space="preserve">999225459774099	</t>
  </si>
  <si>
    <t>[普吉岛]普吉岛洲际丁索别墅度假村(Dinso Resort &amp; Villas Phuket, an IHG Hotel)(14215784)</t>
  </si>
  <si>
    <t>城景豪华房（1张特大床）(至少连住2晚及以上)&lt;早餐&gt;</t>
  </si>
  <si>
    <t>DU/SHIYU,XIE/YUXIN</t>
  </si>
  <si>
    <t xml:space="preserve">3660007	</t>
  </si>
  <si>
    <t xml:space="preserve">108808	</t>
  </si>
  <si>
    <t xml:space="preserve">999225498689184	</t>
  </si>
  <si>
    <t>豪华房(至少连住2晚及以上)</t>
  </si>
  <si>
    <t>HUA/XIAOFEI,YAN/LIN</t>
  </si>
  <si>
    <t xml:space="preserve">3668195	</t>
  </si>
  <si>
    <t xml:space="preserve">128368758	</t>
  </si>
  <si>
    <t xml:space="preserve">999225517084131	</t>
  </si>
  <si>
    <t>[哥打京那巴鲁]佳蓝汶莱度假村(Nexus Resort &amp; Spa Karambunai)(9568532)</t>
  </si>
  <si>
    <t>海洋全景尊贵房(至少连住2晚及以上)&lt;早餐&gt;</t>
  </si>
  <si>
    <t>WEN/PING,YUAN/ZHU</t>
  </si>
  <si>
    <t xml:space="preserve">3670954	</t>
  </si>
  <si>
    <t xml:space="preserve">289634597	</t>
  </si>
  <si>
    <t xml:space="preserve">999225525421297	</t>
  </si>
  <si>
    <t>[曼谷]曼谷素坤逸 15 瑞享饭店(Mövenpick Hotel Sukhumvit 15 Bangkok)(23861570)</t>
  </si>
  <si>
    <t>高级双床房(至少连住2晚及以上)&lt;早餐&gt;</t>
  </si>
  <si>
    <t>KIM/MINKYUNG</t>
  </si>
  <si>
    <t xml:space="preserve">3673201	</t>
  </si>
  <si>
    <t xml:space="preserve">731065	</t>
  </si>
  <si>
    <t xml:space="preserve">999225599526599	</t>
  </si>
  <si>
    <t>豪华特大床房(至少连住2晚及以上)&lt;早餐&gt;</t>
  </si>
  <si>
    <t>LIM/PEI NEE</t>
  </si>
  <si>
    <t xml:space="preserve">3687976	</t>
  </si>
  <si>
    <t xml:space="preserve">96865190	</t>
  </si>
  <si>
    <t xml:space="preserve">999225613475552	</t>
  </si>
  <si>
    <t>Foo/Kenneth</t>
  </si>
  <si>
    <t xml:space="preserve">3690572	</t>
  </si>
  <si>
    <t xml:space="preserve">99055358	</t>
  </si>
  <si>
    <t xml:space="preserve">999225618621976	</t>
  </si>
  <si>
    <t>高级房(至少连住2晚及以上)</t>
  </si>
  <si>
    <t>Na/Kiwon</t>
  </si>
  <si>
    <t xml:space="preserve">3691818	</t>
  </si>
  <si>
    <t xml:space="preserve">441000	</t>
  </si>
  <si>
    <t xml:space="preserve">999225642018081	</t>
  </si>
  <si>
    <t>[乔治市]槟城温宝利酒店(The Wembley – A St Giles Hotel, Penang)(12478720)</t>
  </si>
  <si>
    <t>CAO/HUI,MEI/FEIRAN,ZHU/SIYAO,BIAN/YUCHUN</t>
  </si>
  <si>
    <t xml:space="preserve">3696380	</t>
  </si>
  <si>
    <t xml:space="preserve">728725/26/27/28	</t>
  </si>
  <si>
    <t xml:space="preserve">999225658919230	</t>
  </si>
  <si>
    <t>[普吉岛]甜蜜滨海度假酒店 - 航海 - 卡塔海滩(Sugar Marina Resort - Nautical - Kata Beach)(8496338)</t>
  </si>
  <si>
    <t>ZENG/YOUHUI,ZENG/PEIFEN</t>
  </si>
  <si>
    <t xml:space="preserve">3700054	</t>
  </si>
  <si>
    <t xml:space="preserve">2303628	</t>
  </si>
  <si>
    <t xml:space="preserve">999225664278665	</t>
  </si>
  <si>
    <t>[曼谷]曼谷柏悦酒店(Park Hyatt Bangkok)(8058871)</t>
  </si>
  <si>
    <t>特大床房(至少连住2晚及以上)&lt;早餐&gt;</t>
  </si>
  <si>
    <t>LI/NINGZHI</t>
  </si>
  <si>
    <t xml:space="preserve">3701675	</t>
  </si>
  <si>
    <t xml:space="preserve">999225664804375	</t>
  </si>
  <si>
    <t xml:space="preserve">3701934	</t>
  </si>
  <si>
    <t xml:space="preserve">999225753386647	</t>
  </si>
  <si>
    <t>尊贵豪华城景特大床房(至少连住2晚及以上)&lt;早餐&gt;</t>
  </si>
  <si>
    <t>rozi/moehammad fahrul</t>
  </si>
  <si>
    <t xml:space="preserve">3720810	</t>
  </si>
  <si>
    <t xml:space="preserve">82905560	</t>
  </si>
  <si>
    <t xml:space="preserve">999225781441337	</t>
  </si>
  <si>
    <t>CHEN/LIU,XU/YICHEN</t>
  </si>
  <si>
    <t xml:space="preserve">3726044	</t>
  </si>
  <si>
    <t xml:space="preserve">14028304	</t>
  </si>
  <si>
    <t xml:space="preserve">999225838383511	</t>
  </si>
  <si>
    <t>[清迈]清迈科莫之亿酒店(Cmor by Recall Hotels Sha Extra Plus)(8041127)</t>
  </si>
  <si>
    <t>SAEWANG/PORNTHIDA</t>
  </si>
  <si>
    <t xml:space="preserve">3737458	</t>
  </si>
  <si>
    <t xml:space="preserve">38728	</t>
  </si>
  <si>
    <t xml:space="preserve">999225939927905	</t>
  </si>
  <si>
    <t>ZHANG/LIQIN</t>
  </si>
  <si>
    <t xml:space="preserve">3758866	</t>
  </si>
  <si>
    <t xml:space="preserve">731098	</t>
  </si>
  <si>
    <t>，</t>
  </si>
  <si>
    <t>本期扣款282.49元</t>
  </si>
  <si>
    <t>USD 13740.45</t>
  </si>
  <si>
    <t>A230814105618911</t>
  </si>
  <si>
    <t>USD / THB 当前参考汇率: 35.155</t>
  </si>
  <si>
    <t>总计：13740.45 USD/
483045.52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</si>
  <si>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</si>
  <si>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</si>
  <si>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</si>
  <si>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</si>
  <si>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</si>
  <si>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</si>
  <si>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</si>
  <si>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</si>
  <si>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</si>
  <si>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</si>
  <si>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</si>
  <si>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</si>
  <si>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</si>
  <si>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</si>
  <si>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</si>
  <si>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</si>
  <si>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</si>
  <si>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</si>
  <si>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</si>
  <si>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2023-08-10</t>
  </si>
  <si>
    <t>3758866</t>
  </si>
  <si>
    <t>槟城温宝利酒店 (槟城对抗新冠肺炎认证)</t>
  </si>
  <si>
    <t>ZHANG LIQIN</t>
  </si>
  <si>
    <t>2023-08-11</t>
  </si>
  <si>
    <t>2023-08-13</t>
  </si>
  <si>
    <t>退房日周结</t>
  </si>
  <si>
    <t>1171.96</t>
  </si>
  <si>
    <t>161.98</t>
  </si>
  <si>
    <t>0</t>
  </si>
  <si>
    <t>0.00</t>
  </si>
  <si>
    <t>携程国际直连(CIT)</t>
  </si>
  <si>
    <t>01.011176</t>
  </si>
  <si>
    <t>2023-08-10 09:25:47</t>
  </si>
  <si>
    <t>否</t>
  </si>
  <si>
    <t>CIT(Thailand) CO,. Ltd</t>
  </si>
  <si>
    <t>直采</t>
  </si>
  <si>
    <t>马来西亚</t>
  </si>
  <si>
    <t>2023-08-05</t>
  </si>
  <si>
    <t>3737458</t>
  </si>
  <si>
    <t>清迈安达库拉科莫酒店</t>
  </si>
  <si>
    <t>SAEWANG PORNTHIDA</t>
  </si>
  <si>
    <t>2023-08-12</t>
  </si>
  <si>
    <t>463.95</t>
  </si>
  <si>
    <t>64.54</t>
  </si>
  <si>
    <t>2023-08-05 20:20:51</t>
  </si>
  <si>
    <t>泰国</t>
  </si>
  <si>
    <t>2023-08-03</t>
  </si>
  <si>
    <t>3726044</t>
  </si>
  <si>
    <t>曼谷柏悦酒店</t>
  </si>
  <si>
    <t>CHEN LIU,XU YICHEN</t>
  </si>
  <si>
    <t>4538.05</t>
  </si>
  <si>
    <t>629.62</t>
  </si>
  <si>
    <t>2023-08-04 10:28:15</t>
  </si>
  <si>
    <t>2023-08-02</t>
  </si>
  <si>
    <t>3720810</t>
  </si>
  <si>
    <t>曼谷瑞吉酒店</t>
  </si>
  <si>
    <t>rozi moehammad fahrul</t>
  </si>
  <si>
    <t>2023-08-06</t>
  </si>
  <si>
    <t>2023-08-09</t>
  </si>
  <si>
    <t>5726.97</t>
  </si>
  <si>
    <t>796.02</t>
  </si>
  <si>
    <t>2023-08-02 12:09:22</t>
  </si>
  <si>
    <t>2023-07-29</t>
  </si>
  <si>
    <t>3700054</t>
  </si>
  <si>
    <t>甜蜜滨海度假酒店 - 航海 - 卡塔海滩 (SHA Extra Plus)</t>
  </si>
  <si>
    <t>ZENG YOUHUI,ZENG PEIFEN</t>
  </si>
  <si>
    <t>2023-08-08</t>
  </si>
  <si>
    <t>2849.86</t>
  </si>
  <si>
    <t>396.80</t>
  </si>
  <si>
    <t>2023-07-29 12:47:35</t>
  </si>
  <si>
    <t>2023-07-28</t>
  </si>
  <si>
    <t>3696380</t>
  </si>
  <si>
    <t>CAO HUI,MEI FEIRAN,ZHU SIYAO,BIAN YUCHUN</t>
  </si>
  <si>
    <t>4320.18</t>
  </si>
  <si>
    <t>601.52</t>
  </si>
  <si>
    <t>2023-07-28 14:27:29</t>
  </si>
  <si>
    <t>2023-07-27</t>
  </si>
  <si>
    <t>3691818</t>
  </si>
  <si>
    <t>曼谷素坤逸航站 21 中心酒店 (政府卫生认证)</t>
  </si>
  <si>
    <t>Na Kiwon</t>
  </si>
  <si>
    <t>2023-08-07</t>
  </si>
  <si>
    <t>2006.03</t>
  </si>
  <si>
    <t>279.82</t>
  </si>
  <si>
    <t>2023-07-27 18:08:48</t>
  </si>
  <si>
    <t>3690572</t>
  </si>
  <si>
    <t>Foo Kenneth</t>
  </si>
  <si>
    <t>6920.09</t>
  </si>
  <si>
    <t>965.28</t>
  </si>
  <si>
    <t>2023-07-27 09:35:47</t>
  </si>
  <si>
    <t>2023-07-26</t>
  </si>
  <si>
    <t>3687976</t>
  </si>
  <si>
    <t>LIM PEI NEE</t>
  </si>
  <si>
    <t>5190.01</t>
  </si>
  <si>
    <t>725.52</t>
  </si>
  <si>
    <t>2023-07-26 16:28:45</t>
  </si>
  <si>
    <t>2023-07-23</t>
  </si>
  <si>
    <t>3673201</t>
  </si>
  <si>
    <t>曼谷素坤逸 15 瑞享饭店 (SHA Plus+)</t>
  </si>
  <si>
    <t>KIM MINKYUNG</t>
  </si>
  <si>
    <t>1179.99</t>
  </si>
  <si>
    <t>163.76</t>
  </si>
  <si>
    <t>2023-07-23 14:33:13</t>
  </si>
  <si>
    <t>2023-07-22</t>
  </si>
  <si>
    <t>3670954</t>
  </si>
  <si>
    <t>佳蓝汶莱度假村</t>
  </si>
  <si>
    <t>WEN PING,YUAN ZHU</t>
  </si>
  <si>
    <t>2462.89</t>
  </si>
  <si>
    <t>341.85</t>
  </si>
  <si>
    <t>2023-07-23 11:36:47</t>
  </si>
  <si>
    <t>3668195</t>
  </si>
  <si>
    <t>曼谷瑞博朗得酒店</t>
  </si>
  <si>
    <t>HUA XIAOFEI,YAN LIN</t>
  </si>
  <si>
    <t>2023-08-04</t>
  </si>
  <si>
    <t>2142.14</t>
  </si>
  <si>
    <t>297.42</t>
  </si>
  <si>
    <t>2023-07-25 14:03:50</t>
  </si>
  <si>
    <t>2023-07-20</t>
  </si>
  <si>
    <t>3660007</t>
  </si>
  <si>
    <t>丁索度假村</t>
  </si>
  <si>
    <t>DU SHIYU,XIE YUXIN</t>
  </si>
  <si>
    <t>1146.07</t>
  </si>
  <si>
    <t>158.22</t>
  </si>
  <si>
    <t>2023-07-20 11:39:26</t>
  </si>
  <si>
    <t>2023-07-18</t>
  </si>
  <si>
    <t>3654209</t>
  </si>
  <si>
    <t>普吉岛芭东美爵大酒店(政府卫生认证)</t>
  </si>
  <si>
    <t>MA BAOSHEN,MA SHAOHUA,LI DEQIANG</t>
  </si>
  <si>
    <t>5647.84</t>
  </si>
  <si>
    <t>785.36</t>
  </si>
  <si>
    <t>2023-07-19 11:15:10</t>
  </si>
  <si>
    <t>3654076</t>
  </si>
  <si>
    <t>Jang Sunhee</t>
  </si>
  <si>
    <t>2002.01</t>
  </si>
  <si>
    <t>278.39</t>
  </si>
  <si>
    <t>2023-07-19 14:56:09</t>
  </si>
  <si>
    <t>3651003</t>
  </si>
  <si>
    <t>OH JUHEE</t>
  </si>
  <si>
    <t>3096.04</t>
  </si>
  <si>
    <t>430.52</t>
  </si>
  <si>
    <t>2023-07-18 16:04:19</t>
  </si>
  <si>
    <t>3650673</t>
  </si>
  <si>
    <t>新加坡圣淘沙索菲特度假村及水疗中心 (Staycation Approved)</t>
  </si>
  <si>
    <t>XIONG XIN,XIONG XIN,LI PING,LI PING,LIU XIA,LIU XIA,ZHAN HONGXIA,ZHAN HONHXIA</t>
  </si>
  <si>
    <t>19320.13</t>
  </si>
  <si>
    <t>2686.56</t>
  </si>
  <si>
    <t>2023-07-25 18:16:28</t>
  </si>
  <si>
    <t>新加坡</t>
  </si>
  <si>
    <t>2023-07-15</t>
  </si>
  <si>
    <t>3639554</t>
  </si>
  <si>
    <t>WU YAN,XU HAOMIN</t>
  </si>
  <si>
    <t>4660.01</t>
  </si>
  <si>
    <t>651.04</t>
  </si>
  <si>
    <t>2023-07-17 22:17:33</t>
  </si>
  <si>
    <t>2023-07-13</t>
  </si>
  <si>
    <t>3630237</t>
  </si>
  <si>
    <t>OH YOUNGBIN</t>
  </si>
  <si>
    <t>4189.99</t>
  </si>
  <si>
    <t>583.58</t>
  </si>
  <si>
    <t>2023-07-13 19:31:04</t>
  </si>
  <si>
    <t>3628744</t>
  </si>
  <si>
    <t>槟城皇家朱兰酒店</t>
  </si>
  <si>
    <t>Sannasi DR Naidu</t>
  </si>
  <si>
    <t>905.95</t>
  </si>
  <si>
    <t>126.18</t>
  </si>
  <si>
    <t>2023-07-13 11:26:08</t>
  </si>
  <si>
    <t>2023-07-12</t>
  </si>
  <si>
    <t>3625368</t>
  </si>
  <si>
    <t>PARK SEOYOUNG</t>
  </si>
  <si>
    <t>986.89</t>
  </si>
  <si>
    <t>136.53</t>
  </si>
  <si>
    <t>2023-07-12 14:42:50</t>
  </si>
  <si>
    <t>2023-07-03</t>
  </si>
  <si>
    <t>3585827</t>
  </si>
  <si>
    <t>芭堤雅发现海滩酒店</t>
  </si>
  <si>
    <t>XU ZHIMING</t>
  </si>
  <si>
    <t>3209.98</t>
  </si>
  <si>
    <t>441.35</t>
  </si>
  <si>
    <t>2023-07-03 15:27:48</t>
  </si>
  <si>
    <t>2023-06-25</t>
  </si>
  <si>
    <t>3547737</t>
  </si>
  <si>
    <t>普吉岛卡塔坦尼海滩度假村(SHA Extra Plus)</t>
  </si>
  <si>
    <t>LI WENTING,YU KANLIANG</t>
  </si>
  <si>
    <t>2023-07-27 19:24:08</t>
  </si>
  <si>
    <t>2023-06-19</t>
  </si>
  <si>
    <t>3522859</t>
  </si>
  <si>
    <t>CHEN TONG</t>
  </si>
  <si>
    <t>2600.03</t>
  </si>
  <si>
    <t>363.88</t>
  </si>
  <si>
    <t>2023-06-19 08:17:14</t>
  </si>
  <si>
    <t>2023-06-15</t>
  </si>
  <si>
    <t>3507550</t>
  </si>
  <si>
    <t>LIU HANYU</t>
  </si>
  <si>
    <t>1700.01</t>
  </si>
  <si>
    <t>237.24</t>
  </si>
  <si>
    <t>2023-06-15 18:41:30</t>
  </si>
  <si>
    <t>2023-06-10</t>
  </si>
  <si>
    <t>3488950</t>
  </si>
  <si>
    <t>COMO曼谷大都会酒店</t>
  </si>
  <si>
    <t>JANG JONGWOO</t>
  </si>
  <si>
    <t>1700.82</t>
  </si>
  <si>
    <t>238.00</t>
  </si>
  <si>
    <t>2023-06-11 10:11:16</t>
  </si>
  <si>
    <t>2023-05-04</t>
  </si>
  <si>
    <t>3326517</t>
  </si>
  <si>
    <t>种植园湾水疗度假村</t>
  </si>
  <si>
    <t>YOON YEEUN</t>
  </si>
  <si>
    <t>6616.28</t>
  </si>
  <si>
    <t>954.00</t>
  </si>
  <si>
    <t>2023-05-24 17:22:45</t>
  </si>
  <si>
    <t>菲律宾</t>
  </si>
  <si>
    <t>2023-03-22</t>
  </si>
  <si>
    <t>3162712</t>
  </si>
  <si>
    <t>CHUANG YA CHUN</t>
  </si>
  <si>
    <t>3642.78</t>
  </si>
  <si>
    <t>528.00</t>
  </si>
  <si>
    <t>2023-03-22 14:21:25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</si>
</sst>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686435</xdr:colOff>
      <xdr:row>35</xdr:row>
      <xdr:rowOff>22860</xdr:rowOff>
    </xdr:from>
    <xdr:to>
      <xdr:col>18</xdr:col>
      <xdr:colOff>564515</xdr:colOff>
      <xdr:row>63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0" y="937260"/>
          <a:ext cx="9479915" cy="512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7"/>
  <sheetViews>
    <sheetView workbookViewId="0">
      <selection activeCell="A1" sqref="$A1:$XFD1048576"/>
    </sheetView>
  </sheetViews>
  <sheetFormatPr defaultColWidth="10" defaultRowHeight="14.4"/>
  <cols>
    <col min="1" max="16384" width="10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45125</v>
      </c>
      <c r="G2" s="7">
        <v>45128</v>
      </c>
      <c r="H2" s="5">
        <v>1</v>
      </c>
      <c r="I2" s="5">
        <v>3</v>
      </c>
      <c r="J2" s="5">
        <v>3</v>
      </c>
      <c r="K2" s="5" t="s">
        <v>30</v>
      </c>
      <c r="L2" s="5">
        <v>-282.49</v>
      </c>
      <c r="M2" s="5">
        <v>-282.49</v>
      </c>
      <c r="N2" s="5" t="s">
        <v>31</v>
      </c>
      <c r="O2" s="5" t="s">
        <v>32</v>
      </c>
      <c r="P2" s="5" t="s">
        <v>33</v>
      </c>
      <c r="Q2" s="5">
        <v>0</v>
      </c>
      <c r="R2" s="9">
        <v>45122.7375115741</v>
      </c>
      <c r="S2" s="7">
        <v>45149</v>
      </c>
      <c r="U2" s="5">
        <v>0</v>
      </c>
      <c r="V2" s="5">
        <v>0</v>
      </c>
      <c r="W2" s="5">
        <v>0</v>
      </c>
      <c r="X2" s="5" t="s">
        <v>34</v>
      </c>
      <c r="Y2" s="5" t="s">
        <v>35</v>
      </c>
    </row>
    <row r="3" s="5" customFormat="1" spans="1:25">
      <c r="A3" s="5" t="s">
        <v>36</v>
      </c>
      <c r="B3" s="5" t="s">
        <v>26</v>
      </c>
      <c r="C3" s="5" t="s">
        <v>37</v>
      </c>
      <c r="D3" s="5" t="s">
        <v>38</v>
      </c>
      <c r="E3" s="5" t="s">
        <v>39</v>
      </c>
      <c r="F3" s="7">
        <v>45144</v>
      </c>
      <c r="G3" s="7">
        <v>45146</v>
      </c>
      <c r="H3" s="5">
        <v>1</v>
      </c>
      <c r="I3" s="5">
        <v>2</v>
      </c>
      <c r="J3" s="5">
        <v>2</v>
      </c>
      <c r="K3" s="5" t="s">
        <v>30</v>
      </c>
      <c r="L3" s="5">
        <v>528</v>
      </c>
      <c r="M3" s="5">
        <v>528</v>
      </c>
      <c r="N3" s="5" t="s">
        <v>40</v>
      </c>
      <c r="O3" s="5" t="s">
        <v>41</v>
      </c>
      <c r="P3" s="5" t="s">
        <v>33</v>
      </c>
      <c r="Q3" s="5">
        <v>0</v>
      </c>
      <c r="R3" s="9">
        <v>45007</v>
      </c>
      <c r="S3" s="7">
        <v>45152</v>
      </c>
      <c r="T3" s="5" t="s">
        <v>42</v>
      </c>
      <c r="U3" s="5">
        <v>528</v>
      </c>
      <c r="V3" s="5">
        <v>0</v>
      </c>
      <c r="W3" s="5">
        <v>0</v>
      </c>
      <c r="X3" s="5" t="s">
        <v>43</v>
      </c>
      <c r="Y3" s="5" t="s">
        <v>44</v>
      </c>
    </row>
    <row r="4" s="5" customFormat="1" spans="1:25">
      <c r="A4" s="5" t="s">
        <v>45</v>
      </c>
      <c r="B4" s="5" t="s">
        <v>26</v>
      </c>
      <c r="C4" s="5" t="s">
        <v>37</v>
      </c>
      <c r="D4" s="5" t="s">
        <v>46</v>
      </c>
      <c r="E4" s="5" t="s">
        <v>47</v>
      </c>
      <c r="F4" s="7">
        <v>45144</v>
      </c>
      <c r="G4" s="7">
        <v>45147</v>
      </c>
      <c r="H4" s="5">
        <v>1</v>
      </c>
      <c r="I4" s="5">
        <v>3</v>
      </c>
      <c r="J4" s="5">
        <v>3</v>
      </c>
      <c r="K4" s="5" t="s">
        <v>30</v>
      </c>
      <c r="L4" s="5">
        <v>954</v>
      </c>
      <c r="M4" s="5">
        <v>954</v>
      </c>
      <c r="N4" s="5" t="s">
        <v>48</v>
      </c>
      <c r="O4" s="5" t="s">
        <v>41</v>
      </c>
      <c r="P4" s="5" t="s">
        <v>33</v>
      </c>
      <c r="Q4" s="5">
        <v>0</v>
      </c>
      <c r="R4" s="9">
        <v>45050</v>
      </c>
      <c r="S4" s="7">
        <v>45152</v>
      </c>
      <c r="T4" s="5" t="s">
        <v>42</v>
      </c>
      <c r="U4" s="5">
        <v>954</v>
      </c>
      <c r="V4" s="5">
        <v>0</v>
      </c>
      <c r="W4" s="5">
        <v>0</v>
      </c>
      <c r="X4" s="5" t="s">
        <v>49</v>
      </c>
      <c r="Y4" s="5" t="s">
        <v>50</v>
      </c>
    </row>
    <row r="5" s="5" customFormat="1" spans="1:25">
      <c r="A5" s="5" t="s">
        <v>51</v>
      </c>
      <c r="B5" s="5" t="s">
        <v>26</v>
      </c>
      <c r="C5" s="5" t="s">
        <v>37</v>
      </c>
      <c r="D5" s="5" t="s">
        <v>52</v>
      </c>
      <c r="E5" s="5" t="s">
        <v>53</v>
      </c>
      <c r="F5" s="7">
        <v>45148</v>
      </c>
      <c r="G5" s="7">
        <v>45150</v>
      </c>
      <c r="H5" s="5">
        <v>1</v>
      </c>
      <c r="I5" s="5">
        <v>2</v>
      </c>
      <c r="J5" s="5">
        <v>2</v>
      </c>
      <c r="K5" s="5" t="s">
        <v>30</v>
      </c>
      <c r="L5" s="5">
        <v>238</v>
      </c>
      <c r="M5" s="5">
        <v>238</v>
      </c>
      <c r="N5" s="5" t="s">
        <v>54</v>
      </c>
      <c r="O5" s="5" t="s">
        <v>41</v>
      </c>
      <c r="P5" s="5" t="s">
        <v>33</v>
      </c>
      <c r="Q5" s="5">
        <v>0</v>
      </c>
      <c r="R5" s="9">
        <v>45087.0000115741</v>
      </c>
      <c r="S5" s="7">
        <v>45152</v>
      </c>
      <c r="T5" s="5" t="s">
        <v>42</v>
      </c>
      <c r="U5" s="5">
        <v>238</v>
      </c>
      <c r="V5" s="5">
        <v>0</v>
      </c>
      <c r="W5" s="5">
        <v>0</v>
      </c>
      <c r="X5" s="5" t="s">
        <v>55</v>
      </c>
      <c r="Y5" s="5" t="s">
        <v>56</v>
      </c>
    </row>
    <row r="6" s="5" customFormat="1" spans="1:25">
      <c r="A6" s="5" t="s">
        <v>57</v>
      </c>
      <c r="B6" s="5" t="s">
        <v>26</v>
      </c>
      <c r="C6" s="5" t="s">
        <v>37</v>
      </c>
      <c r="D6" s="5" t="s">
        <v>58</v>
      </c>
      <c r="E6" s="5" t="s">
        <v>59</v>
      </c>
      <c r="F6" s="7">
        <v>45146</v>
      </c>
      <c r="G6" s="7">
        <v>45148</v>
      </c>
      <c r="H6" s="5">
        <v>1</v>
      </c>
      <c r="I6" s="5">
        <v>2</v>
      </c>
      <c r="J6" s="5">
        <v>2</v>
      </c>
      <c r="K6" s="5" t="s">
        <v>30</v>
      </c>
      <c r="L6" s="5">
        <v>237.24</v>
      </c>
      <c r="M6" s="5">
        <v>237.24</v>
      </c>
      <c r="N6" s="5" t="s">
        <v>60</v>
      </c>
      <c r="O6" s="5" t="s">
        <v>41</v>
      </c>
      <c r="P6" s="5" t="s">
        <v>33</v>
      </c>
      <c r="Q6" s="5">
        <v>0</v>
      </c>
      <c r="R6" s="9">
        <v>45092</v>
      </c>
      <c r="S6" s="7">
        <v>45152</v>
      </c>
      <c r="T6" s="5" t="s">
        <v>42</v>
      </c>
      <c r="U6" s="5">
        <v>237.24</v>
      </c>
      <c r="V6" s="5">
        <v>0</v>
      </c>
      <c r="W6" s="5">
        <v>0</v>
      </c>
      <c r="X6" s="5" t="s">
        <v>61</v>
      </c>
      <c r="Y6" s="5" t="s">
        <v>62</v>
      </c>
    </row>
    <row r="7" s="5" customFormat="1" spans="1:25">
      <c r="A7" s="5" t="s">
        <v>63</v>
      </c>
      <c r="B7" s="5" t="s">
        <v>26</v>
      </c>
      <c r="C7" s="5" t="s">
        <v>37</v>
      </c>
      <c r="D7" s="5" t="s">
        <v>58</v>
      </c>
      <c r="E7" s="5" t="s">
        <v>64</v>
      </c>
      <c r="F7" s="7">
        <v>45148</v>
      </c>
      <c r="G7" s="7">
        <v>45150</v>
      </c>
      <c r="H7" s="5">
        <v>1</v>
      </c>
      <c r="I7" s="5">
        <v>2</v>
      </c>
      <c r="J7" s="5">
        <v>2</v>
      </c>
      <c r="K7" s="5" t="s">
        <v>30</v>
      </c>
      <c r="L7" s="5">
        <v>363.88</v>
      </c>
      <c r="M7" s="5">
        <v>363.88</v>
      </c>
      <c r="N7" s="5" t="s">
        <v>65</v>
      </c>
      <c r="O7" s="5" t="s">
        <v>41</v>
      </c>
      <c r="P7" s="5" t="s">
        <v>33</v>
      </c>
      <c r="Q7" s="5">
        <v>0</v>
      </c>
      <c r="R7" s="9">
        <v>45096.0000115741</v>
      </c>
      <c r="S7" s="7">
        <v>45152</v>
      </c>
      <c r="T7" s="5" t="s">
        <v>42</v>
      </c>
      <c r="U7" s="5">
        <v>363.88</v>
      </c>
      <c r="V7" s="5">
        <v>0</v>
      </c>
      <c r="W7" s="5">
        <v>0</v>
      </c>
      <c r="X7" s="5" t="s">
        <v>66</v>
      </c>
      <c r="Y7" s="5" t="s">
        <v>67</v>
      </c>
    </row>
    <row r="8" s="5" customFormat="1" spans="1:25">
      <c r="A8" s="5" t="s">
        <v>68</v>
      </c>
      <c r="B8" s="5" t="s">
        <v>26</v>
      </c>
      <c r="C8" s="5" t="s">
        <v>37</v>
      </c>
      <c r="D8" s="5" t="s">
        <v>58</v>
      </c>
      <c r="E8" s="5" t="s">
        <v>59</v>
      </c>
      <c r="F8" s="7">
        <v>45144</v>
      </c>
      <c r="G8" s="7">
        <v>45146</v>
      </c>
      <c r="H8" s="5">
        <v>1</v>
      </c>
      <c r="I8" s="5">
        <v>2</v>
      </c>
      <c r="J8" s="5">
        <v>2</v>
      </c>
      <c r="K8" s="5" t="s">
        <v>30</v>
      </c>
      <c r="L8" s="5">
        <v>246.1</v>
      </c>
      <c r="M8" s="5">
        <v>246.1</v>
      </c>
      <c r="N8" s="5" t="s">
        <v>69</v>
      </c>
      <c r="O8" s="5" t="s">
        <v>41</v>
      </c>
      <c r="P8" s="5" t="s">
        <v>33</v>
      </c>
      <c r="Q8" s="5">
        <v>0</v>
      </c>
      <c r="R8" s="9">
        <v>45102.0000115741</v>
      </c>
      <c r="S8" s="7">
        <v>45152</v>
      </c>
      <c r="T8" s="5" t="s">
        <v>42</v>
      </c>
      <c r="U8" s="5">
        <v>246.1</v>
      </c>
      <c r="V8" s="5">
        <v>0</v>
      </c>
      <c r="W8" s="5">
        <v>0</v>
      </c>
      <c r="X8" s="5" t="s">
        <v>70</v>
      </c>
      <c r="Y8" s="5" t="s">
        <v>71</v>
      </c>
    </row>
    <row r="9" s="5" customFormat="1" spans="1:25">
      <c r="A9" s="5" t="s">
        <v>72</v>
      </c>
      <c r="B9" s="5" t="s">
        <v>26</v>
      </c>
      <c r="C9" s="5" t="s">
        <v>37</v>
      </c>
      <c r="D9" s="5" t="s">
        <v>73</v>
      </c>
      <c r="E9" s="5" t="s">
        <v>74</v>
      </c>
      <c r="F9" s="7">
        <v>45141</v>
      </c>
      <c r="G9" s="7">
        <v>45146</v>
      </c>
      <c r="H9" s="5">
        <v>1</v>
      </c>
      <c r="I9" s="5">
        <v>5</v>
      </c>
      <c r="J9" s="5">
        <v>5</v>
      </c>
      <c r="K9" s="5" t="s">
        <v>30</v>
      </c>
      <c r="L9" s="5">
        <v>441.35</v>
      </c>
      <c r="M9" s="5">
        <v>441.35</v>
      </c>
      <c r="N9" s="5" t="s">
        <v>75</v>
      </c>
      <c r="O9" s="5" t="s">
        <v>41</v>
      </c>
      <c r="P9" s="5" t="s">
        <v>33</v>
      </c>
      <c r="Q9" s="5">
        <v>0</v>
      </c>
      <c r="R9" s="9">
        <v>45110</v>
      </c>
      <c r="S9" s="7">
        <v>45152</v>
      </c>
      <c r="T9" s="5" t="s">
        <v>42</v>
      </c>
      <c r="U9" s="5">
        <v>441.35</v>
      </c>
      <c r="V9" s="5">
        <v>0</v>
      </c>
      <c r="W9" s="5">
        <v>0</v>
      </c>
      <c r="X9" s="5" t="s">
        <v>76</v>
      </c>
      <c r="Y9" s="5" t="s">
        <v>77</v>
      </c>
    </row>
    <row r="10" s="5" customFormat="1" spans="1:25">
      <c r="A10" s="5" t="s">
        <v>78</v>
      </c>
      <c r="B10" s="5" t="s">
        <v>26</v>
      </c>
      <c r="C10" s="5" t="s">
        <v>37</v>
      </c>
      <c r="D10" s="5" t="s">
        <v>38</v>
      </c>
      <c r="E10" s="5" t="s">
        <v>79</v>
      </c>
      <c r="F10" s="7">
        <v>45144</v>
      </c>
      <c r="G10" s="7">
        <v>45146</v>
      </c>
      <c r="H10" s="5">
        <v>1</v>
      </c>
      <c r="I10" s="5">
        <v>2</v>
      </c>
      <c r="J10" s="5">
        <v>2</v>
      </c>
      <c r="K10" s="5" t="s">
        <v>30</v>
      </c>
      <c r="L10" s="5">
        <v>293.99</v>
      </c>
      <c r="M10" s="5">
        <v>293.99</v>
      </c>
      <c r="N10" s="5" t="s">
        <v>80</v>
      </c>
      <c r="O10" s="5" t="s">
        <v>41</v>
      </c>
      <c r="P10" s="5" t="s">
        <v>33</v>
      </c>
      <c r="Q10" s="5">
        <v>0</v>
      </c>
      <c r="R10" s="9">
        <v>45116.0000115741</v>
      </c>
      <c r="S10" s="7">
        <v>45152</v>
      </c>
      <c r="T10" s="5" t="s">
        <v>42</v>
      </c>
      <c r="U10" s="5">
        <v>293.99</v>
      </c>
      <c r="V10" s="5">
        <v>0</v>
      </c>
      <c r="W10" s="5">
        <v>0</v>
      </c>
      <c r="X10" s="5" t="s">
        <v>81</v>
      </c>
      <c r="Y10" s="5" t="s">
        <v>82</v>
      </c>
    </row>
    <row r="11" s="5" customFormat="1" spans="1:25">
      <c r="A11" s="5" t="s">
        <v>78</v>
      </c>
      <c r="B11" s="5" t="s">
        <v>26</v>
      </c>
      <c r="C11" s="5" t="s">
        <v>83</v>
      </c>
      <c r="D11" s="5" t="s">
        <v>38</v>
      </c>
      <c r="E11" s="5" t="s">
        <v>79</v>
      </c>
      <c r="F11" s="7">
        <v>45144</v>
      </c>
      <c r="G11" s="7">
        <v>45146</v>
      </c>
      <c r="H11" s="5">
        <v>1</v>
      </c>
      <c r="I11" s="5">
        <v>2</v>
      </c>
      <c r="J11" s="5">
        <v>2</v>
      </c>
      <c r="K11" s="5" t="s">
        <v>30</v>
      </c>
      <c r="L11" s="5">
        <v>-293.99</v>
      </c>
      <c r="M11" s="5">
        <v>-293.99</v>
      </c>
      <c r="N11" s="5" t="s">
        <v>80</v>
      </c>
      <c r="O11" s="5" t="s">
        <v>41</v>
      </c>
      <c r="P11" s="5" t="s">
        <v>33</v>
      </c>
      <c r="Q11" s="5">
        <v>0</v>
      </c>
      <c r="R11" s="9">
        <v>45116.0000115741</v>
      </c>
      <c r="S11" s="7">
        <v>45152</v>
      </c>
      <c r="T11" s="5" t="s">
        <v>42</v>
      </c>
      <c r="U11" s="5">
        <v>-293.99</v>
      </c>
      <c r="V11" s="5">
        <v>0</v>
      </c>
      <c r="W11" s="5">
        <v>0</v>
      </c>
      <c r="X11" s="5" t="s">
        <v>81</v>
      </c>
      <c r="Y11" s="5" t="s">
        <v>82</v>
      </c>
    </row>
    <row r="12" s="5" customFormat="1" spans="1:25">
      <c r="A12" s="5" t="s">
        <v>84</v>
      </c>
      <c r="B12" s="5" t="s">
        <v>26</v>
      </c>
      <c r="C12" s="5" t="s">
        <v>37</v>
      </c>
      <c r="D12" s="5" t="s">
        <v>85</v>
      </c>
      <c r="E12" s="5" t="s">
        <v>86</v>
      </c>
      <c r="F12" s="7">
        <v>45144</v>
      </c>
      <c r="G12" s="7">
        <v>45147</v>
      </c>
      <c r="H12" s="5">
        <v>1</v>
      </c>
      <c r="I12" s="5">
        <v>3</v>
      </c>
      <c r="J12" s="5">
        <v>3</v>
      </c>
      <c r="K12" s="5" t="s">
        <v>30</v>
      </c>
      <c r="L12" s="5">
        <v>136.53</v>
      </c>
      <c r="M12" s="5">
        <v>136.53</v>
      </c>
      <c r="N12" s="5" t="s">
        <v>87</v>
      </c>
      <c r="O12" s="5" t="s">
        <v>41</v>
      </c>
      <c r="P12" s="5" t="s">
        <v>33</v>
      </c>
      <c r="Q12" s="5">
        <v>0</v>
      </c>
      <c r="R12" s="9">
        <v>45119.0000115741</v>
      </c>
      <c r="S12" s="7">
        <v>45152</v>
      </c>
      <c r="T12" s="5" t="s">
        <v>42</v>
      </c>
      <c r="U12" s="5">
        <v>136.53</v>
      </c>
      <c r="V12" s="5">
        <v>0</v>
      </c>
      <c r="W12" s="5">
        <v>0</v>
      </c>
      <c r="X12" s="5" t="s">
        <v>88</v>
      </c>
      <c r="Y12" s="5" t="s">
        <v>89</v>
      </c>
    </row>
    <row r="13" s="5" customFormat="1" spans="1:25">
      <c r="A13" s="5" t="s">
        <v>90</v>
      </c>
      <c r="B13" s="5" t="s">
        <v>26</v>
      </c>
      <c r="C13" s="5" t="s">
        <v>37</v>
      </c>
      <c r="D13" s="5" t="s">
        <v>91</v>
      </c>
      <c r="E13" s="5" t="s">
        <v>92</v>
      </c>
      <c r="F13" s="7">
        <v>45149</v>
      </c>
      <c r="G13" s="7">
        <v>45151</v>
      </c>
      <c r="H13" s="5">
        <v>1</v>
      </c>
      <c r="I13" s="5">
        <v>2</v>
      </c>
      <c r="J13" s="5">
        <v>2</v>
      </c>
      <c r="K13" s="5" t="s">
        <v>30</v>
      </c>
      <c r="L13" s="5">
        <v>126.18</v>
      </c>
      <c r="M13" s="5">
        <v>126.18</v>
      </c>
      <c r="N13" s="5" t="s">
        <v>93</v>
      </c>
      <c r="O13" s="5" t="s">
        <v>41</v>
      </c>
      <c r="P13" s="5" t="s">
        <v>33</v>
      </c>
      <c r="Q13" s="5">
        <v>0</v>
      </c>
      <c r="R13" s="9">
        <v>45120</v>
      </c>
      <c r="S13" s="7">
        <v>45152</v>
      </c>
      <c r="T13" s="5" t="s">
        <v>42</v>
      </c>
      <c r="U13" s="5">
        <v>126.18</v>
      </c>
      <c r="V13" s="5">
        <v>0</v>
      </c>
      <c r="W13" s="5">
        <v>0</v>
      </c>
      <c r="X13" s="5" t="s">
        <v>94</v>
      </c>
      <c r="Y13" s="5" t="s">
        <v>95</v>
      </c>
    </row>
    <row r="14" s="5" customFormat="1" spans="1:25">
      <c r="A14" s="5" t="s">
        <v>96</v>
      </c>
      <c r="B14" s="5" t="s">
        <v>26</v>
      </c>
      <c r="C14" s="5" t="s">
        <v>37</v>
      </c>
      <c r="D14" s="5" t="s">
        <v>38</v>
      </c>
      <c r="E14" s="5" t="s">
        <v>97</v>
      </c>
      <c r="F14" s="7">
        <v>45142</v>
      </c>
      <c r="G14" s="7">
        <v>45146</v>
      </c>
      <c r="H14" s="5">
        <v>1</v>
      </c>
      <c r="I14" s="5">
        <v>4</v>
      </c>
      <c r="J14" s="5">
        <v>4</v>
      </c>
      <c r="K14" s="5" t="s">
        <v>30</v>
      </c>
      <c r="L14" s="5">
        <v>583.58</v>
      </c>
      <c r="M14" s="5">
        <v>583.58</v>
      </c>
      <c r="N14" s="5" t="s">
        <v>98</v>
      </c>
      <c r="O14" s="5" t="s">
        <v>41</v>
      </c>
      <c r="P14" s="5" t="s">
        <v>33</v>
      </c>
      <c r="Q14" s="5">
        <v>0</v>
      </c>
      <c r="R14" s="9">
        <v>45120.0000115741</v>
      </c>
      <c r="S14" s="7">
        <v>45152</v>
      </c>
      <c r="T14" s="5" t="s">
        <v>42</v>
      </c>
      <c r="U14" s="5">
        <v>583.58</v>
      </c>
      <c r="V14" s="5">
        <v>0</v>
      </c>
      <c r="W14" s="5">
        <v>0</v>
      </c>
      <c r="X14" s="5" t="s">
        <v>99</v>
      </c>
      <c r="Y14" s="5" t="s">
        <v>100</v>
      </c>
    </row>
    <row r="15" s="5" customFormat="1" spans="1:25">
      <c r="A15" s="5" t="s">
        <v>101</v>
      </c>
      <c r="B15" s="5" t="s">
        <v>26</v>
      </c>
      <c r="C15" s="5" t="s">
        <v>37</v>
      </c>
      <c r="D15" s="5" t="s">
        <v>102</v>
      </c>
      <c r="E15" s="5" t="s">
        <v>103</v>
      </c>
      <c r="F15" s="7">
        <v>45143</v>
      </c>
      <c r="G15" s="7">
        <v>45145</v>
      </c>
      <c r="H15" s="5">
        <v>1</v>
      </c>
      <c r="I15" s="5">
        <v>2</v>
      </c>
      <c r="J15" s="5">
        <v>2</v>
      </c>
      <c r="K15" s="5" t="s">
        <v>30</v>
      </c>
      <c r="L15" s="5">
        <v>651.04</v>
      </c>
      <c r="M15" s="5">
        <v>651.04</v>
      </c>
      <c r="N15" s="5" t="s">
        <v>104</v>
      </c>
      <c r="O15" s="5" t="s">
        <v>41</v>
      </c>
      <c r="P15" s="5" t="s">
        <v>33</v>
      </c>
      <c r="Q15" s="5">
        <v>0</v>
      </c>
      <c r="R15" s="9">
        <v>45122</v>
      </c>
      <c r="S15" s="7">
        <v>45152</v>
      </c>
      <c r="T15" s="5" t="s">
        <v>42</v>
      </c>
      <c r="U15" s="5">
        <v>651.04</v>
      </c>
      <c r="V15" s="5">
        <v>0</v>
      </c>
      <c r="W15" s="5">
        <v>0</v>
      </c>
      <c r="X15" s="5" t="s">
        <v>105</v>
      </c>
      <c r="Y15" s="5" t="s">
        <v>106</v>
      </c>
    </row>
    <row r="16" s="5" customFormat="1" spans="1:28">
      <c r="A16" s="5" t="s">
        <v>107</v>
      </c>
      <c r="B16" s="5" t="s">
        <v>26</v>
      </c>
      <c r="C16" s="5" t="s">
        <v>37</v>
      </c>
      <c r="D16" s="5" t="s">
        <v>102</v>
      </c>
      <c r="E16" s="5" t="s">
        <v>108</v>
      </c>
      <c r="F16" s="7">
        <v>45147</v>
      </c>
      <c r="G16" s="7">
        <v>45149</v>
      </c>
      <c r="H16" s="5">
        <v>4</v>
      </c>
      <c r="I16" s="5">
        <v>2</v>
      </c>
      <c r="J16" s="5">
        <v>8</v>
      </c>
      <c r="K16" s="5" t="s">
        <v>30</v>
      </c>
      <c r="L16" s="5">
        <v>2686.52</v>
      </c>
      <c r="M16" s="5">
        <v>2686.52</v>
      </c>
      <c r="N16" s="5" t="s">
        <v>109</v>
      </c>
      <c r="O16" s="5" t="s">
        <v>41</v>
      </c>
      <c r="P16" s="5" t="s">
        <v>33</v>
      </c>
      <c r="Q16" s="5">
        <v>0</v>
      </c>
      <c r="R16" s="9">
        <v>45125.0000115741</v>
      </c>
      <c r="S16" s="7">
        <v>45152</v>
      </c>
      <c r="T16" s="5" t="s">
        <v>42</v>
      </c>
      <c r="U16" s="5">
        <v>2686.52</v>
      </c>
      <c r="V16" s="5">
        <v>0</v>
      </c>
      <c r="W16" s="5">
        <v>0</v>
      </c>
      <c r="X16" s="5" t="s">
        <v>110</v>
      </c>
      <c r="Y16" s="5">
        <v>90161626</v>
      </c>
      <c r="Z16" s="5">
        <v>90167025</v>
      </c>
      <c r="AA16" s="5">
        <v>90209805</v>
      </c>
      <c r="AB16" s="5" t="s">
        <v>111</v>
      </c>
    </row>
    <row r="17" s="5" customFormat="1" spans="1:25">
      <c r="A17" s="5" t="s">
        <v>112</v>
      </c>
      <c r="B17" s="5" t="s">
        <v>26</v>
      </c>
      <c r="C17" s="5" t="s">
        <v>37</v>
      </c>
      <c r="D17" s="5" t="s">
        <v>38</v>
      </c>
      <c r="E17" s="5" t="s">
        <v>97</v>
      </c>
      <c r="F17" s="7">
        <v>45142</v>
      </c>
      <c r="G17" s="7">
        <v>45145</v>
      </c>
      <c r="H17" s="5">
        <v>1</v>
      </c>
      <c r="I17" s="5">
        <v>3</v>
      </c>
      <c r="J17" s="5">
        <v>3</v>
      </c>
      <c r="K17" s="5" t="s">
        <v>30</v>
      </c>
      <c r="L17" s="5">
        <v>430.52</v>
      </c>
      <c r="M17" s="5">
        <v>430.52</v>
      </c>
      <c r="N17" s="5" t="s">
        <v>113</v>
      </c>
      <c r="O17" s="5" t="s">
        <v>41</v>
      </c>
      <c r="P17" s="5" t="s">
        <v>33</v>
      </c>
      <c r="Q17" s="5">
        <v>0</v>
      </c>
      <c r="R17" s="9">
        <v>45125</v>
      </c>
      <c r="S17" s="7">
        <v>45152</v>
      </c>
      <c r="T17" s="5" t="s">
        <v>42</v>
      </c>
      <c r="U17" s="5">
        <v>430.52</v>
      </c>
      <c r="V17" s="5">
        <v>0</v>
      </c>
      <c r="W17" s="5">
        <v>0</v>
      </c>
      <c r="X17" s="5" t="s">
        <v>114</v>
      </c>
      <c r="Y17" s="5" t="s">
        <v>115</v>
      </c>
    </row>
    <row r="18" s="5" customFormat="1" spans="1:25">
      <c r="A18" s="5" t="s">
        <v>116</v>
      </c>
      <c r="B18" s="5" t="s">
        <v>26</v>
      </c>
      <c r="C18" s="5" t="s">
        <v>37</v>
      </c>
      <c r="D18" s="5" t="s">
        <v>38</v>
      </c>
      <c r="E18" s="5" t="s">
        <v>117</v>
      </c>
      <c r="F18" s="7">
        <v>45143</v>
      </c>
      <c r="G18" s="7">
        <v>45145</v>
      </c>
      <c r="H18" s="5">
        <v>1</v>
      </c>
      <c r="I18" s="5">
        <v>2</v>
      </c>
      <c r="J18" s="5">
        <v>2</v>
      </c>
      <c r="K18" s="5" t="s">
        <v>30</v>
      </c>
      <c r="L18" s="5">
        <v>278.39</v>
      </c>
      <c r="M18" s="5">
        <v>278.39</v>
      </c>
      <c r="N18" s="5" t="s">
        <v>118</v>
      </c>
      <c r="O18" s="5" t="s">
        <v>41</v>
      </c>
      <c r="P18" s="5" t="s">
        <v>33</v>
      </c>
      <c r="Q18" s="5">
        <v>0</v>
      </c>
      <c r="R18" s="9">
        <v>45125</v>
      </c>
      <c r="S18" s="7">
        <v>45152</v>
      </c>
      <c r="T18" s="5" t="s">
        <v>42</v>
      </c>
      <c r="U18" s="5">
        <v>278.39</v>
      </c>
      <c r="V18" s="5">
        <v>0</v>
      </c>
      <c r="W18" s="5">
        <v>0</v>
      </c>
      <c r="X18" s="5" t="s">
        <v>119</v>
      </c>
      <c r="Y18" s="5" t="s">
        <v>120</v>
      </c>
    </row>
    <row r="19" s="5" customFormat="1" spans="1:25">
      <c r="A19" s="5" t="s">
        <v>121</v>
      </c>
      <c r="B19" s="5" t="s">
        <v>26</v>
      </c>
      <c r="C19" s="5" t="s">
        <v>37</v>
      </c>
      <c r="D19" s="5" t="s">
        <v>122</v>
      </c>
      <c r="E19" s="5" t="s">
        <v>123</v>
      </c>
      <c r="F19" s="7">
        <v>45145</v>
      </c>
      <c r="G19" s="7">
        <v>45149</v>
      </c>
      <c r="H19" s="5">
        <v>2</v>
      </c>
      <c r="I19" s="5">
        <v>4</v>
      </c>
      <c r="J19" s="5">
        <v>8</v>
      </c>
      <c r="K19" s="5" t="s">
        <v>30</v>
      </c>
      <c r="L19" s="5">
        <v>785.36</v>
      </c>
      <c r="M19" s="5">
        <v>785.36</v>
      </c>
      <c r="N19" s="5" t="s">
        <v>124</v>
      </c>
      <c r="O19" s="5" t="s">
        <v>41</v>
      </c>
      <c r="P19" s="5" t="s">
        <v>33</v>
      </c>
      <c r="Q19" s="5">
        <v>0</v>
      </c>
      <c r="R19" s="9">
        <v>45125</v>
      </c>
      <c r="S19" s="7">
        <v>45152</v>
      </c>
      <c r="T19" s="5" t="s">
        <v>42</v>
      </c>
      <c r="U19" s="5">
        <v>785.36</v>
      </c>
      <c r="V19" s="5">
        <v>0</v>
      </c>
      <c r="W19" s="5">
        <v>0</v>
      </c>
      <c r="X19" s="5" t="s">
        <v>125</v>
      </c>
      <c r="Y19" s="5" t="s">
        <v>126</v>
      </c>
    </row>
    <row r="20" s="5" customFormat="1" spans="1:25">
      <c r="A20" s="5" t="s">
        <v>127</v>
      </c>
      <c r="B20" s="5" t="s">
        <v>26</v>
      </c>
      <c r="C20" s="5" t="s">
        <v>37</v>
      </c>
      <c r="D20" s="5" t="s">
        <v>128</v>
      </c>
      <c r="E20" s="5" t="s">
        <v>129</v>
      </c>
      <c r="F20" s="7">
        <v>45147</v>
      </c>
      <c r="G20" s="7">
        <v>45149</v>
      </c>
      <c r="H20" s="5">
        <v>1</v>
      </c>
      <c r="I20" s="5">
        <v>2</v>
      </c>
      <c r="J20" s="5">
        <v>2</v>
      </c>
      <c r="K20" s="5" t="s">
        <v>30</v>
      </c>
      <c r="L20" s="5">
        <v>158.22</v>
      </c>
      <c r="M20" s="5">
        <v>158.22</v>
      </c>
      <c r="N20" s="5" t="s">
        <v>130</v>
      </c>
      <c r="O20" s="5" t="s">
        <v>41</v>
      </c>
      <c r="P20" s="5" t="s">
        <v>33</v>
      </c>
      <c r="Q20" s="5">
        <v>0</v>
      </c>
      <c r="R20" s="9">
        <v>45127</v>
      </c>
      <c r="S20" s="7">
        <v>45152</v>
      </c>
      <c r="T20" s="5" t="s">
        <v>42</v>
      </c>
      <c r="U20" s="5">
        <v>158.22</v>
      </c>
      <c r="V20" s="5">
        <v>0</v>
      </c>
      <c r="W20" s="5">
        <v>0</v>
      </c>
      <c r="X20" s="5" t="s">
        <v>131</v>
      </c>
      <c r="Y20" s="5" t="s">
        <v>132</v>
      </c>
    </row>
    <row r="21" s="5" customFormat="1" spans="1:25">
      <c r="A21" s="5" t="s">
        <v>68</v>
      </c>
      <c r="B21" s="5" t="s">
        <v>26</v>
      </c>
      <c r="C21" s="5" t="s">
        <v>83</v>
      </c>
      <c r="D21" s="5" t="s">
        <v>58</v>
      </c>
      <c r="E21" s="5" t="s">
        <v>59</v>
      </c>
      <c r="F21" s="7">
        <v>45144</v>
      </c>
      <c r="G21" s="7">
        <v>45146</v>
      </c>
      <c r="H21" s="5">
        <v>1</v>
      </c>
      <c r="I21" s="5">
        <v>2</v>
      </c>
      <c r="J21" s="5">
        <v>2</v>
      </c>
      <c r="K21" s="5" t="s">
        <v>30</v>
      </c>
      <c r="L21" s="5">
        <v>-246.1</v>
      </c>
      <c r="M21" s="5">
        <v>-246.1</v>
      </c>
      <c r="N21" s="5" t="s">
        <v>69</v>
      </c>
      <c r="O21" s="5" t="s">
        <v>41</v>
      </c>
      <c r="P21" s="5" t="s">
        <v>33</v>
      </c>
      <c r="Q21" s="5">
        <v>0</v>
      </c>
      <c r="R21" s="9">
        <v>45102.0000115741</v>
      </c>
      <c r="S21" s="7">
        <v>45152</v>
      </c>
      <c r="T21" s="5" t="s">
        <v>42</v>
      </c>
      <c r="U21" s="5">
        <v>-246.1</v>
      </c>
      <c r="V21" s="5">
        <v>0</v>
      </c>
      <c r="W21" s="5">
        <v>0</v>
      </c>
      <c r="X21" s="5" t="s">
        <v>70</v>
      </c>
      <c r="Y21" s="5" t="s">
        <v>71</v>
      </c>
    </row>
    <row r="22" s="5" customFormat="1" spans="1:25">
      <c r="A22" s="5" t="s">
        <v>133</v>
      </c>
      <c r="B22" s="5" t="s">
        <v>26</v>
      </c>
      <c r="C22" s="5" t="s">
        <v>37</v>
      </c>
      <c r="D22" s="5" t="s">
        <v>85</v>
      </c>
      <c r="E22" s="5" t="s">
        <v>134</v>
      </c>
      <c r="F22" s="7">
        <v>45142</v>
      </c>
      <c r="G22" s="7">
        <v>45148</v>
      </c>
      <c r="H22" s="5">
        <v>1</v>
      </c>
      <c r="I22" s="5">
        <v>6</v>
      </c>
      <c r="J22" s="5">
        <v>6</v>
      </c>
      <c r="K22" s="5" t="s">
        <v>30</v>
      </c>
      <c r="L22" s="5">
        <v>297.42</v>
      </c>
      <c r="M22" s="5">
        <v>297.42</v>
      </c>
      <c r="N22" s="5" t="s">
        <v>135</v>
      </c>
      <c r="O22" s="5" t="s">
        <v>41</v>
      </c>
      <c r="P22" s="5" t="s">
        <v>33</v>
      </c>
      <c r="Q22" s="5">
        <v>0</v>
      </c>
      <c r="R22" s="9">
        <v>45129.0000115741</v>
      </c>
      <c r="S22" s="7">
        <v>45152</v>
      </c>
      <c r="T22" s="5" t="s">
        <v>42</v>
      </c>
      <c r="U22" s="5">
        <v>297.42</v>
      </c>
      <c r="V22" s="5">
        <v>0</v>
      </c>
      <c r="W22" s="5">
        <v>0</v>
      </c>
      <c r="X22" s="5" t="s">
        <v>136</v>
      </c>
      <c r="Y22" s="5" t="s">
        <v>137</v>
      </c>
    </row>
    <row r="23" s="5" customFormat="1" spans="1:25">
      <c r="A23" s="5" t="s">
        <v>138</v>
      </c>
      <c r="B23" s="5" t="s">
        <v>26</v>
      </c>
      <c r="C23" s="5" t="s">
        <v>37</v>
      </c>
      <c r="D23" s="5" t="s">
        <v>139</v>
      </c>
      <c r="E23" s="5" t="s">
        <v>140</v>
      </c>
      <c r="F23" s="7">
        <v>45147</v>
      </c>
      <c r="G23" s="7">
        <v>45150</v>
      </c>
      <c r="H23" s="5">
        <v>1</v>
      </c>
      <c r="I23" s="5">
        <v>3</v>
      </c>
      <c r="J23" s="5">
        <v>3</v>
      </c>
      <c r="K23" s="5" t="s">
        <v>30</v>
      </c>
      <c r="L23" s="5">
        <v>341.85</v>
      </c>
      <c r="M23" s="5">
        <v>341.85</v>
      </c>
      <c r="N23" s="5" t="s">
        <v>141</v>
      </c>
      <c r="O23" s="5" t="s">
        <v>41</v>
      </c>
      <c r="P23" s="5" t="s">
        <v>33</v>
      </c>
      <c r="Q23" s="5">
        <v>0</v>
      </c>
      <c r="R23" s="9">
        <v>45129</v>
      </c>
      <c r="S23" s="7">
        <v>45152</v>
      </c>
      <c r="T23" s="5" t="s">
        <v>42</v>
      </c>
      <c r="U23" s="5">
        <v>341.85</v>
      </c>
      <c r="V23" s="5">
        <v>0</v>
      </c>
      <c r="W23" s="5">
        <v>0</v>
      </c>
      <c r="X23" s="5" t="s">
        <v>142</v>
      </c>
      <c r="Y23" s="5" t="s">
        <v>143</v>
      </c>
    </row>
    <row r="24" s="5" customFormat="1" spans="1:25">
      <c r="A24" s="5" t="s">
        <v>144</v>
      </c>
      <c r="B24" s="5" t="s">
        <v>26</v>
      </c>
      <c r="C24" s="5" t="s">
        <v>37</v>
      </c>
      <c r="D24" s="5" t="s">
        <v>145</v>
      </c>
      <c r="E24" s="5" t="s">
        <v>146</v>
      </c>
      <c r="F24" s="7">
        <v>45147</v>
      </c>
      <c r="G24" s="7">
        <v>45149</v>
      </c>
      <c r="H24" s="5">
        <v>1</v>
      </c>
      <c r="I24" s="5">
        <v>2</v>
      </c>
      <c r="J24" s="5">
        <v>2</v>
      </c>
      <c r="K24" s="5" t="s">
        <v>30</v>
      </c>
      <c r="L24" s="5">
        <v>163.76</v>
      </c>
      <c r="M24" s="5">
        <v>163.76</v>
      </c>
      <c r="N24" s="5" t="s">
        <v>147</v>
      </c>
      <c r="O24" s="5" t="s">
        <v>41</v>
      </c>
      <c r="P24" s="5" t="s">
        <v>33</v>
      </c>
      <c r="Q24" s="5">
        <v>0</v>
      </c>
      <c r="R24" s="9">
        <v>45130</v>
      </c>
      <c r="S24" s="7">
        <v>45152</v>
      </c>
      <c r="T24" s="5" t="s">
        <v>42</v>
      </c>
      <c r="U24" s="5">
        <v>163.76</v>
      </c>
      <c r="V24" s="5">
        <v>0</v>
      </c>
      <c r="W24" s="5">
        <v>0</v>
      </c>
      <c r="X24" s="5" t="s">
        <v>148</v>
      </c>
      <c r="Y24" s="5" t="s">
        <v>149</v>
      </c>
    </row>
    <row r="25" s="5" customFormat="1" spans="1:25">
      <c r="A25" s="5" t="s">
        <v>150</v>
      </c>
      <c r="B25" s="5" t="s">
        <v>26</v>
      </c>
      <c r="C25" s="5" t="s">
        <v>37</v>
      </c>
      <c r="D25" s="5" t="s">
        <v>28</v>
      </c>
      <c r="E25" s="5" t="s">
        <v>151</v>
      </c>
      <c r="F25" s="7">
        <v>45145</v>
      </c>
      <c r="G25" s="7">
        <v>45148</v>
      </c>
      <c r="H25" s="5">
        <v>1</v>
      </c>
      <c r="I25" s="5">
        <v>3</v>
      </c>
      <c r="J25" s="5">
        <v>3</v>
      </c>
      <c r="K25" s="5" t="s">
        <v>30</v>
      </c>
      <c r="L25" s="5">
        <v>725.52</v>
      </c>
      <c r="M25" s="5">
        <v>725.52</v>
      </c>
      <c r="N25" s="5" t="s">
        <v>152</v>
      </c>
      <c r="O25" s="5" t="s">
        <v>41</v>
      </c>
      <c r="P25" s="5" t="s">
        <v>33</v>
      </c>
      <c r="Q25" s="5">
        <v>0</v>
      </c>
      <c r="R25" s="9">
        <v>45133.0000115741</v>
      </c>
      <c r="S25" s="7">
        <v>45152</v>
      </c>
      <c r="T25" s="5" t="s">
        <v>42</v>
      </c>
      <c r="U25" s="5">
        <v>725.52</v>
      </c>
      <c r="V25" s="5">
        <v>0</v>
      </c>
      <c r="W25" s="5">
        <v>0</v>
      </c>
      <c r="X25" s="5" t="s">
        <v>153</v>
      </c>
      <c r="Y25" s="5" t="s">
        <v>154</v>
      </c>
    </row>
    <row r="26" s="5" customFormat="1" spans="1:25">
      <c r="A26" s="5" t="s">
        <v>155</v>
      </c>
      <c r="B26" s="5" t="s">
        <v>26</v>
      </c>
      <c r="C26" s="5" t="s">
        <v>37</v>
      </c>
      <c r="D26" s="5" t="s">
        <v>28</v>
      </c>
      <c r="E26" s="5" t="s">
        <v>151</v>
      </c>
      <c r="F26" s="7">
        <v>45147</v>
      </c>
      <c r="G26" s="7">
        <v>45151</v>
      </c>
      <c r="H26" s="5">
        <v>1</v>
      </c>
      <c r="I26" s="5">
        <v>4</v>
      </c>
      <c r="J26" s="5">
        <v>4</v>
      </c>
      <c r="K26" s="5" t="s">
        <v>30</v>
      </c>
      <c r="L26" s="5">
        <v>965.28</v>
      </c>
      <c r="M26" s="5">
        <v>965.28</v>
      </c>
      <c r="N26" s="5" t="s">
        <v>156</v>
      </c>
      <c r="O26" s="5" t="s">
        <v>41</v>
      </c>
      <c r="P26" s="5" t="s">
        <v>33</v>
      </c>
      <c r="Q26" s="5">
        <v>0</v>
      </c>
      <c r="R26" s="9">
        <v>45134</v>
      </c>
      <c r="S26" s="7">
        <v>45152</v>
      </c>
      <c r="T26" s="5" t="s">
        <v>42</v>
      </c>
      <c r="U26" s="5">
        <v>965.28</v>
      </c>
      <c r="V26" s="5">
        <v>0</v>
      </c>
      <c r="W26" s="5">
        <v>0</v>
      </c>
      <c r="X26" s="5" t="s">
        <v>157</v>
      </c>
      <c r="Y26" s="5" t="s">
        <v>158</v>
      </c>
    </row>
    <row r="27" s="5" customFormat="1" spans="1:25">
      <c r="A27" s="5" t="s">
        <v>159</v>
      </c>
      <c r="B27" s="5" t="s">
        <v>26</v>
      </c>
      <c r="C27" s="5" t="s">
        <v>37</v>
      </c>
      <c r="D27" s="5" t="s">
        <v>38</v>
      </c>
      <c r="E27" s="5" t="s">
        <v>160</v>
      </c>
      <c r="F27" s="7">
        <v>45143</v>
      </c>
      <c r="G27" s="7">
        <v>45145</v>
      </c>
      <c r="H27" s="5">
        <v>1</v>
      </c>
      <c r="I27" s="5">
        <v>2</v>
      </c>
      <c r="J27" s="5">
        <v>2</v>
      </c>
      <c r="K27" s="5" t="s">
        <v>30</v>
      </c>
      <c r="L27" s="5">
        <v>279.82</v>
      </c>
      <c r="M27" s="5">
        <v>279.82</v>
      </c>
      <c r="N27" s="5" t="s">
        <v>161</v>
      </c>
      <c r="O27" s="5" t="s">
        <v>41</v>
      </c>
      <c r="P27" s="5" t="s">
        <v>33</v>
      </c>
      <c r="Q27" s="5">
        <v>0</v>
      </c>
      <c r="R27" s="9">
        <v>45134.0000115741</v>
      </c>
      <c r="S27" s="7">
        <v>45152</v>
      </c>
      <c r="T27" s="5" t="s">
        <v>42</v>
      </c>
      <c r="U27" s="5">
        <v>279.82</v>
      </c>
      <c r="V27" s="5">
        <v>0</v>
      </c>
      <c r="W27" s="5">
        <v>0</v>
      </c>
      <c r="X27" s="5" t="s">
        <v>162</v>
      </c>
      <c r="Y27" s="5" t="s">
        <v>163</v>
      </c>
    </row>
    <row r="28" s="5" customFormat="1" spans="1:25">
      <c r="A28" s="5" t="s">
        <v>164</v>
      </c>
      <c r="B28" s="5" t="s">
        <v>26</v>
      </c>
      <c r="C28" s="5" t="s">
        <v>37</v>
      </c>
      <c r="D28" s="5" t="s">
        <v>165</v>
      </c>
      <c r="E28" s="5" t="s">
        <v>86</v>
      </c>
      <c r="F28" s="7">
        <v>45147</v>
      </c>
      <c r="G28" s="7">
        <v>45149</v>
      </c>
      <c r="H28" s="5">
        <v>4</v>
      </c>
      <c r="I28" s="5">
        <v>2</v>
      </c>
      <c r="J28" s="5">
        <v>8</v>
      </c>
      <c r="K28" s="5" t="s">
        <v>30</v>
      </c>
      <c r="L28" s="5">
        <v>601.52</v>
      </c>
      <c r="M28" s="5">
        <v>601.52</v>
      </c>
      <c r="N28" s="5" t="s">
        <v>166</v>
      </c>
      <c r="O28" s="5" t="s">
        <v>41</v>
      </c>
      <c r="P28" s="5" t="s">
        <v>33</v>
      </c>
      <c r="Q28" s="5">
        <v>0</v>
      </c>
      <c r="R28" s="9">
        <v>45135.0000115741</v>
      </c>
      <c r="S28" s="7">
        <v>45152</v>
      </c>
      <c r="T28" s="5" t="s">
        <v>42</v>
      </c>
      <c r="U28" s="5">
        <v>601.52</v>
      </c>
      <c r="V28" s="5">
        <v>0</v>
      </c>
      <c r="W28" s="5">
        <v>0</v>
      </c>
      <c r="X28" s="5" t="s">
        <v>167</v>
      </c>
      <c r="Y28" s="5" t="s">
        <v>168</v>
      </c>
    </row>
    <row r="29" s="5" customFormat="1" spans="1:25">
      <c r="A29" s="5" t="s">
        <v>169</v>
      </c>
      <c r="B29" s="5" t="s">
        <v>26</v>
      </c>
      <c r="C29" s="5" t="s">
        <v>37</v>
      </c>
      <c r="D29" s="5" t="s">
        <v>170</v>
      </c>
      <c r="E29" s="5" t="s">
        <v>92</v>
      </c>
      <c r="F29" s="7">
        <v>45141</v>
      </c>
      <c r="G29" s="7">
        <v>45146</v>
      </c>
      <c r="H29" s="5">
        <v>2</v>
      </c>
      <c r="I29" s="5">
        <v>5</v>
      </c>
      <c r="J29" s="5">
        <v>10</v>
      </c>
      <c r="K29" s="5" t="s">
        <v>30</v>
      </c>
      <c r="L29" s="5">
        <v>396.8</v>
      </c>
      <c r="M29" s="5">
        <v>396.8</v>
      </c>
      <c r="N29" s="5" t="s">
        <v>171</v>
      </c>
      <c r="O29" s="5" t="s">
        <v>41</v>
      </c>
      <c r="P29" s="5" t="s">
        <v>33</v>
      </c>
      <c r="Q29" s="5">
        <v>0</v>
      </c>
      <c r="R29" s="9">
        <v>45136.0000115741</v>
      </c>
      <c r="S29" s="7">
        <v>45152</v>
      </c>
      <c r="T29" s="5" t="s">
        <v>42</v>
      </c>
      <c r="U29" s="5">
        <v>396.8</v>
      </c>
      <c r="V29" s="5">
        <v>0</v>
      </c>
      <c r="W29" s="5">
        <v>0</v>
      </c>
      <c r="X29" s="5" t="s">
        <v>172</v>
      </c>
      <c r="Y29" s="5" t="s">
        <v>173</v>
      </c>
    </row>
    <row r="30" s="5" customFormat="1" spans="1:25">
      <c r="A30" s="5" t="s">
        <v>174</v>
      </c>
      <c r="B30" s="5" t="s">
        <v>26</v>
      </c>
      <c r="C30" s="5" t="s">
        <v>37</v>
      </c>
      <c r="D30" s="5" t="s">
        <v>175</v>
      </c>
      <c r="E30" s="5" t="s">
        <v>176</v>
      </c>
      <c r="F30" s="7">
        <v>45147</v>
      </c>
      <c r="G30" s="7">
        <v>45150</v>
      </c>
      <c r="H30" s="5">
        <v>1</v>
      </c>
      <c r="I30" s="5">
        <v>3</v>
      </c>
      <c r="J30" s="5">
        <v>3</v>
      </c>
      <c r="K30" s="5" t="s">
        <v>30</v>
      </c>
      <c r="L30" s="5">
        <v>954.5</v>
      </c>
      <c r="M30" s="5">
        <v>954.5</v>
      </c>
      <c r="N30" s="5" t="s">
        <v>177</v>
      </c>
      <c r="O30" s="5" t="s">
        <v>41</v>
      </c>
      <c r="P30" s="5" t="s">
        <v>33</v>
      </c>
      <c r="Q30" s="5">
        <v>0</v>
      </c>
      <c r="R30" s="9">
        <v>45136.0000115741</v>
      </c>
      <c r="S30" s="7">
        <v>45152</v>
      </c>
      <c r="T30" s="5" t="s">
        <v>42</v>
      </c>
      <c r="U30" s="5">
        <v>954.5</v>
      </c>
      <c r="V30" s="5">
        <v>0</v>
      </c>
      <c r="W30" s="5">
        <v>0</v>
      </c>
      <c r="X30" s="5" t="s">
        <v>178</v>
      </c>
      <c r="Y30" s="5" t="s">
        <v>35</v>
      </c>
    </row>
    <row r="31" s="5" customFormat="1" spans="1:25">
      <c r="A31" s="5" t="s">
        <v>174</v>
      </c>
      <c r="B31" s="5" t="s">
        <v>26</v>
      </c>
      <c r="C31" s="5" t="s">
        <v>83</v>
      </c>
      <c r="D31" s="5" t="s">
        <v>175</v>
      </c>
      <c r="E31" s="5" t="s">
        <v>176</v>
      </c>
      <c r="F31" s="7">
        <v>45147</v>
      </c>
      <c r="G31" s="7">
        <v>45150</v>
      </c>
      <c r="H31" s="5">
        <v>1</v>
      </c>
      <c r="I31" s="5">
        <v>3</v>
      </c>
      <c r="J31" s="5">
        <v>3</v>
      </c>
      <c r="K31" s="5" t="s">
        <v>30</v>
      </c>
      <c r="L31" s="5">
        <v>-954.5</v>
      </c>
      <c r="M31" s="5">
        <v>-954.5</v>
      </c>
      <c r="N31" s="5" t="s">
        <v>177</v>
      </c>
      <c r="O31" s="5" t="s">
        <v>41</v>
      </c>
      <c r="P31" s="5" t="s">
        <v>33</v>
      </c>
      <c r="Q31" s="5">
        <v>0</v>
      </c>
      <c r="R31" s="9">
        <v>45136.0000115741</v>
      </c>
      <c r="S31" s="7">
        <v>45152</v>
      </c>
      <c r="T31" s="5" t="s">
        <v>42</v>
      </c>
      <c r="U31" s="5">
        <v>-954.5</v>
      </c>
      <c r="V31" s="5">
        <v>0</v>
      </c>
      <c r="W31" s="5">
        <v>0</v>
      </c>
      <c r="X31" s="5" t="s">
        <v>178</v>
      </c>
      <c r="Y31" s="5" t="s">
        <v>35</v>
      </c>
    </row>
    <row r="32" s="5" customFormat="1" spans="1:25">
      <c r="A32" s="5" t="s">
        <v>179</v>
      </c>
      <c r="B32" s="5" t="s">
        <v>26</v>
      </c>
      <c r="C32" s="5" t="s">
        <v>37</v>
      </c>
      <c r="D32" s="5" t="s">
        <v>175</v>
      </c>
      <c r="E32" s="5" t="s">
        <v>176</v>
      </c>
      <c r="F32" s="7">
        <v>45147</v>
      </c>
      <c r="G32" s="7">
        <v>45150</v>
      </c>
      <c r="H32" s="5">
        <v>1</v>
      </c>
      <c r="I32" s="5">
        <v>3</v>
      </c>
      <c r="J32" s="5">
        <v>3</v>
      </c>
      <c r="K32" s="5" t="s">
        <v>30</v>
      </c>
      <c r="L32" s="5">
        <v>954.5</v>
      </c>
      <c r="M32" s="5">
        <v>954.5</v>
      </c>
      <c r="N32" s="5" t="s">
        <v>177</v>
      </c>
      <c r="O32" s="5" t="s">
        <v>41</v>
      </c>
      <c r="P32" s="5" t="s">
        <v>33</v>
      </c>
      <c r="Q32" s="5">
        <v>0</v>
      </c>
      <c r="R32" s="9">
        <v>45136.0000115741</v>
      </c>
      <c r="S32" s="7">
        <v>45152</v>
      </c>
      <c r="T32" s="5" t="s">
        <v>42</v>
      </c>
      <c r="U32" s="5">
        <v>954.5</v>
      </c>
      <c r="V32" s="5">
        <v>0</v>
      </c>
      <c r="W32" s="5">
        <v>0</v>
      </c>
      <c r="X32" s="5" t="s">
        <v>180</v>
      </c>
      <c r="Y32" s="5" t="s">
        <v>35</v>
      </c>
    </row>
    <row r="33" s="5" customFormat="1" spans="1:25">
      <c r="A33" s="5" t="s">
        <v>179</v>
      </c>
      <c r="B33" s="5" t="s">
        <v>26</v>
      </c>
      <c r="C33" s="5" t="s">
        <v>83</v>
      </c>
      <c r="D33" s="5" t="s">
        <v>175</v>
      </c>
      <c r="E33" s="5" t="s">
        <v>176</v>
      </c>
      <c r="F33" s="7">
        <v>45147</v>
      </c>
      <c r="G33" s="7">
        <v>45150</v>
      </c>
      <c r="H33" s="5">
        <v>1</v>
      </c>
      <c r="I33" s="5">
        <v>3</v>
      </c>
      <c r="J33" s="5">
        <v>3</v>
      </c>
      <c r="K33" s="5" t="s">
        <v>30</v>
      </c>
      <c r="L33" s="5">
        <v>-954.5</v>
      </c>
      <c r="M33" s="5">
        <v>-954.5</v>
      </c>
      <c r="N33" s="5" t="s">
        <v>177</v>
      </c>
      <c r="O33" s="5" t="s">
        <v>41</v>
      </c>
      <c r="P33" s="5" t="s">
        <v>33</v>
      </c>
      <c r="Q33" s="5">
        <v>0</v>
      </c>
      <c r="R33" s="9">
        <v>45136.0000115741</v>
      </c>
      <c r="S33" s="7">
        <v>45152</v>
      </c>
      <c r="T33" s="5" t="s">
        <v>42</v>
      </c>
      <c r="U33" s="5">
        <v>-954.5</v>
      </c>
      <c r="V33" s="5">
        <v>0</v>
      </c>
      <c r="W33" s="5">
        <v>0</v>
      </c>
      <c r="X33" s="5" t="s">
        <v>180</v>
      </c>
      <c r="Y33" s="5" t="s">
        <v>35</v>
      </c>
    </row>
    <row r="34" s="5" customFormat="1" spans="1:25">
      <c r="A34" s="5" t="s">
        <v>181</v>
      </c>
      <c r="B34" s="5" t="s">
        <v>26</v>
      </c>
      <c r="C34" s="5" t="s">
        <v>37</v>
      </c>
      <c r="D34" s="5" t="s">
        <v>28</v>
      </c>
      <c r="E34" s="5" t="s">
        <v>182</v>
      </c>
      <c r="F34" s="7">
        <v>45144</v>
      </c>
      <c r="G34" s="7">
        <v>45147</v>
      </c>
      <c r="H34" s="5">
        <v>1</v>
      </c>
      <c r="I34" s="5">
        <v>3</v>
      </c>
      <c r="J34" s="5">
        <v>3</v>
      </c>
      <c r="K34" s="5" t="s">
        <v>30</v>
      </c>
      <c r="L34" s="5">
        <v>796.02</v>
      </c>
      <c r="M34" s="5">
        <v>796.02</v>
      </c>
      <c r="N34" s="5" t="s">
        <v>183</v>
      </c>
      <c r="O34" s="5" t="s">
        <v>41</v>
      </c>
      <c r="P34" s="5" t="s">
        <v>33</v>
      </c>
      <c r="Q34" s="5">
        <v>0</v>
      </c>
      <c r="R34" s="9">
        <v>45140</v>
      </c>
      <c r="S34" s="7">
        <v>45152</v>
      </c>
      <c r="T34" s="5" t="s">
        <v>42</v>
      </c>
      <c r="U34" s="5">
        <v>796.02</v>
      </c>
      <c r="V34" s="5">
        <v>0</v>
      </c>
      <c r="W34" s="5">
        <v>0</v>
      </c>
      <c r="X34" s="5" t="s">
        <v>184</v>
      </c>
      <c r="Y34" s="5" t="s">
        <v>185</v>
      </c>
    </row>
    <row r="35" s="5" customFormat="1" spans="1:25">
      <c r="A35" s="5" t="s">
        <v>186</v>
      </c>
      <c r="B35" s="5" t="s">
        <v>26</v>
      </c>
      <c r="C35" s="5" t="s">
        <v>37</v>
      </c>
      <c r="D35" s="5" t="s">
        <v>175</v>
      </c>
      <c r="E35" s="5" t="s">
        <v>176</v>
      </c>
      <c r="F35" s="7">
        <v>45148</v>
      </c>
      <c r="G35" s="7">
        <v>45150</v>
      </c>
      <c r="H35" s="5">
        <v>1</v>
      </c>
      <c r="I35" s="5">
        <v>2</v>
      </c>
      <c r="J35" s="5">
        <v>2</v>
      </c>
      <c r="K35" s="5" t="s">
        <v>30</v>
      </c>
      <c r="L35" s="5">
        <v>629.62</v>
      </c>
      <c r="M35" s="5">
        <v>629.62</v>
      </c>
      <c r="N35" s="5" t="s">
        <v>187</v>
      </c>
      <c r="O35" s="5" t="s">
        <v>41</v>
      </c>
      <c r="P35" s="5" t="s">
        <v>33</v>
      </c>
      <c r="Q35" s="5">
        <v>0</v>
      </c>
      <c r="R35" s="9">
        <v>45141.0000115741</v>
      </c>
      <c r="S35" s="7">
        <v>45152</v>
      </c>
      <c r="T35" s="5" t="s">
        <v>42</v>
      </c>
      <c r="U35" s="5">
        <v>629.62</v>
      </c>
      <c r="V35" s="5">
        <v>0</v>
      </c>
      <c r="W35" s="5">
        <v>0</v>
      </c>
      <c r="X35" s="5" t="s">
        <v>188</v>
      </c>
      <c r="Y35" s="5" t="s">
        <v>189</v>
      </c>
    </row>
    <row r="36" s="5" customFormat="1" spans="1:25">
      <c r="A36" s="5" t="s">
        <v>190</v>
      </c>
      <c r="B36" s="5" t="s">
        <v>26</v>
      </c>
      <c r="C36" s="5" t="s">
        <v>37</v>
      </c>
      <c r="D36" s="5" t="s">
        <v>191</v>
      </c>
      <c r="E36" s="5" t="s">
        <v>134</v>
      </c>
      <c r="F36" s="7">
        <v>45148</v>
      </c>
      <c r="G36" s="7">
        <v>45150</v>
      </c>
      <c r="H36" s="5">
        <v>1</v>
      </c>
      <c r="I36" s="5">
        <v>2</v>
      </c>
      <c r="J36" s="5">
        <v>2</v>
      </c>
      <c r="K36" s="5" t="s">
        <v>30</v>
      </c>
      <c r="L36" s="5">
        <v>64.54</v>
      </c>
      <c r="M36" s="5">
        <v>64.54</v>
      </c>
      <c r="N36" s="5" t="s">
        <v>192</v>
      </c>
      <c r="O36" s="5" t="s">
        <v>41</v>
      </c>
      <c r="P36" s="5" t="s">
        <v>33</v>
      </c>
      <c r="Q36" s="5">
        <v>0</v>
      </c>
      <c r="R36" s="9">
        <v>45143.0000115741</v>
      </c>
      <c r="S36" s="7">
        <v>45152</v>
      </c>
      <c r="T36" s="5" t="s">
        <v>42</v>
      </c>
      <c r="U36" s="5">
        <v>64.54</v>
      </c>
      <c r="V36" s="5">
        <v>0</v>
      </c>
      <c r="W36" s="5">
        <v>0</v>
      </c>
      <c r="X36" s="5" t="s">
        <v>193</v>
      </c>
      <c r="Y36" s="5" t="s">
        <v>194</v>
      </c>
    </row>
    <row r="37" s="5" customFormat="1" spans="1:25">
      <c r="A37" s="5" t="s">
        <v>195</v>
      </c>
      <c r="B37" s="5" t="s">
        <v>26</v>
      </c>
      <c r="C37" s="5" t="s">
        <v>37</v>
      </c>
      <c r="D37" s="5" t="s">
        <v>165</v>
      </c>
      <c r="E37" s="5" t="s">
        <v>146</v>
      </c>
      <c r="F37" s="7">
        <v>45149</v>
      </c>
      <c r="G37" s="7">
        <v>45151</v>
      </c>
      <c r="H37" s="5">
        <v>1</v>
      </c>
      <c r="I37" s="5">
        <v>2</v>
      </c>
      <c r="J37" s="5">
        <v>2</v>
      </c>
      <c r="K37" s="5" t="s">
        <v>30</v>
      </c>
      <c r="L37" s="5">
        <v>161.98</v>
      </c>
      <c r="M37" s="5">
        <v>161.98</v>
      </c>
      <c r="N37" s="5" t="s">
        <v>196</v>
      </c>
      <c r="O37" s="5" t="s">
        <v>41</v>
      </c>
      <c r="P37" s="5" t="s">
        <v>33</v>
      </c>
      <c r="Q37" s="5">
        <v>0</v>
      </c>
      <c r="R37" s="9">
        <v>45148</v>
      </c>
      <c r="S37" s="7">
        <v>45152</v>
      </c>
      <c r="T37" s="5" t="s">
        <v>42</v>
      </c>
      <c r="U37" s="5">
        <v>161.98</v>
      </c>
      <c r="V37" s="5">
        <v>0</v>
      </c>
      <c r="W37" s="5">
        <v>0</v>
      </c>
      <c r="X37" s="5" t="s">
        <v>197</v>
      </c>
      <c r="Y37" s="5" t="s">
        <v>198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1"/>
  <sheetViews>
    <sheetView tabSelected="1" workbookViewId="0">
      <selection activeCell="A39" sqref="A39:C41"/>
    </sheetView>
  </sheetViews>
  <sheetFormatPr defaultColWidth="10" defaultRowHeight="14.4"/>
  <cols>
    <col min="1" max="1" width="12.8888888888889" style="5"/>
    <col min="2" max="3" width="10.7777777777778" style="5"/>
    <col min="4" max="16358" width="10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199</v>
      </c>
    </row>
    <row r="2" s="5" customFormat="1" spans="1:10">
      <c r="A2" s="6">
        <v>999225348041050</v>
      </c>
      <c r="B2" s="7">
        <v>45125</v>
      </c>
      <c r="C2" s="7">
        <v>45128</v>
      </c>
      <c r="D2" s="5">
        <v>-282.49</v>
      </c>
      <c r="E2" s="5" t="e">
        <f>VLOOKUP(A2,HOP!A:L,12,0)</f>
        <v>#N/A</v>
      </c>
      <c r="F2" s="8">
        <v>3639364</v>
      </c>
      <c r="G2" s="8" t="e">
        <f>D2-E2</f>
        <v>#N/A</v>
      </c>
      <c r="H2" s="8" t="str">
        <f>$H$1&amp;F2</f>
        <v>，3639364</v>
      </c>
      <c r="I2" s="8" t="e">
        <f>VLOOKUP(A2,HOP!A:U,21,0)</f>
        <v>#N/A</v>
      </c>
      <c r="J2" s="8" t="s">
        <v>200</v>
      </c>
    </row>
    <row r="3" s="5" customFormat="1" hidden="1" spans="1:9">
      <c r="A3" s="6">
        <v>23298194148</v>
      </c>
      <c r="B3" s="7">
        <v>45144</v>
      </c>
      <c r="C3" s="7">
        <v>45146</v>
      </c>
      <c r="D3" s="5">
        <v>528</v>
      </c>
      <c r="E3" s="5" t="str">
        <f>VLOOKUP(A3,HOP!A:L,12,0)</f>
        <v>528.00</v>
      </c>
      <c r="F3" s="5" t="str">
        <f>VLOOKUP(A3,HOP!A:C,3,0)</f>
        <v>3162712</v>
      </c>
      <c r="G3" s="5">
        <f t="shared" ref="G3:G33" si="0">D3-E3</f>
        <v>0</v>
      </c>
      <c r="H3" s="5" t="str">
        <f t="shared" ref="H3:H33" si="1">$H$1&amp;F3</f>
        <v>，3162712</v>
      </c>
      <c r="I3" s="5" t="str">
        <f>VLOOKUP(A3,HOP!A:U,21,0)</f>
        <v>直采</v>
      </c>
    </row>
    <row r="4" s="5" customFormat="1" hidden="1" spans="1:9">
      <c r="A4" s="6">
        <v>24001632724</v>
      </c>
      <c r="B4" s="7">
        <v>45144</v>
      </c>
      <c r="C4" s="7">
        <v>45147</v>
      </c>
      <c r="D4" s="5">
        <v>954</v>
      </c>
      <c r="E4" s="5" t="str">
        <f>VLOOKUP(A4,HOP!A:L,12,0)</f>
        <v>954.00</v>
      </c>
      <c r="F4" s="5" t="str">
        <f>VLOOKUP(A4,HOP!A:C,3,0)</f>
        <v>3326517</v>
      </c>
      <c r="G4" s="5">
        <f t="shared" si="0"/>
        <v>0</v>
      </c>
      <c r="H4" s="5" t="str">
        <f t="shared" si="1"/>
        <v>，3326517</v>
      </c>
      <c r="I4" s="5" t="str">
        <f>VLOOKUP(A4,HOP!A:U,21,0)</f>
        <v>直采</v>
      </c>
    </row>
    <row r="5" s="5" customFormat="1" hidden="1" spans="1:9">
      <c r="A5" s="6">
        <v>999224712191383</v>
      </c>
      <c r="B5" s="7">
        <v>45148</v>
      </c>
      <c r="C5" s="7">
        <v>45150</v>
      </c>
      <c r="D5" s="5">
        <v>238</v>
      </c>
      <c r="E5" s="5" t="str">
        <f>VLOOKUP(A5,HOP!A:L,12,0)</f>
        <v>238.00</v>
      </c>
      <c r="F5" s="5" t="str">
        <f>VLOOKUP(A5,HOP!A:C,3,0)</f>
        <v>3488950</v>
      </c>
      <c r="G5" s="5">
        <f t="shared" si="0"/>
        <v>0</v>
      </c>
      <c r="H5" s="5" t="str">
        <f t="shared" si="1"/>
        <v>，3488950</v>
      </c>
      <c r="I5" s="5" t="str">
        <f>VLOOKUP(A5,HOP!A:U,21,0)</f>
        <v>直采</v>
      </c>
    </row>
    <row r="6" s="5" customFormat="1" hidden="1" spans="1:9">
      <c r="A6" s="6">
        <v>999224785097933</v>
      </c>
      <c r="B6" s="7">
        <v>45146</v>
      </c>
      <c r="C6" s="7">
        <v>45148</v>
      </c>
      <c r="D6" s="5">
        <v>237.24</v>
      </c>
      <c r="E6" s="5" t="str">
        <f>VLOOKUP(A6,HOP!A:L,12,0)</f>
        <v>237.24</v>
      </c>
      <c r="F6" s="5" t="str">
        <f>VLOOKUP(A6,HOP!A:C,3,0)</f>
        <v>3507550</v>
      </c>
      <c r="G6" s="5">
        <f t="shared" si="0"/>
        <v>0</v>
      </c>
      <c r="H6" s="5" t="str">
        <f t="shared" si="1"/>
        <v>，3507550</v>
      </c>
      <c r="I6" s="5" t="str">
        <f>VLOOKUP(A6,HOP!A:U,21,0)</f>
        <v>直采</v>
      </c>
    </row>
    <row r="7" s="5" customFormat="1" hidden="1" spans="1:9">
      <c r="A7" s="6">
        <v>999224842208812</v>
      </c>
      <c r="B7" s="7">
        <v>45148</v>
      </c>
      <c r="C7" s="7">
        <v>45150</v>
      </c>
      <c r="D7" s="5">
        <v>363.88</v>
      </c>
      <c r="E7" s="5" t="str">
        <f>VLOOKUP(A7,HOP!A:L,12,0)</f>
        <v>363.88</v>
      </c>
      <c r="F7" s="5" t="str">
        <f>VLOOKUP(A7,HOP!A:C,3,0)</f>
        <v>3522859</v>
      </c>
      <c r="G7" s="5">
        <f t="shared" si="0"/>
        <v>0</v>
      </c>
      <c r="H7" s="5" t="str">
        <f t="shared" si="1"/>
        <v>，3522859</v>
      </c>
      <c r="I7" s="5" t="str">
        <f>VLOOKUP(A7,HOP!A:U,21,0)</f>
        <v>直采</v>
      </c>
    </row>
    <row r="8" s="5" customFormat="1" hidden="1" spans="1:9">
      <c r="A8" s="6">
        <v>999224942829643</v>
      </c>
      <c r="B8" s="7">
        <v>45144</v>
      </c>
      <c r="C8" s="7">
        <v>45146</v>
      </c>
      <c r="D8" s="5">
        <v>0</v>
      </c>
      <c r="E8" s="5" t="e">
        <f>VLOOKUP(A8,HOP!A:L,12,0)</f>
        <v>#N/A</v>
      </c>
      <c r="F8" s="5" t="e">
        <f>VLOOKUP(A8,HOP!A:C,3,0)</f>
        <v>#N/A</v>
      </c>
      <c r="G8" s="5" t="e">
        <f t="shared" si="0"/>
        <v>#N/A</v>
      </c>
      <c r="H8" s="5" t="e">
        <f t="shared" si="1"/>
        <v>#N/A</v>
      </c>
      <c r="I8" s="5" t="e">
        <f>VLOOKUP(A8,HOP!A:U,21,0)</f>
        <v>#N/A</v>
      </c>
    </row>
    <row r="9" s="5" customFormat="1" hidden="1" spans="1:9">
      <c r="A9" s="6">
        <v>999225093819897</v>
      </c>
      <c r="B9" s="7">
        <v>45141</v>
      </c>
      <c r="C9" s="7">
        <v>45146</v>
      </c>
      <c r="D9" s="5">
        <v>441.35</v>
      </c>
      <c r="E9" s="5" t="str">
        <f>VLOOKUP(A9,HOP!A:L,12,0)</f>
        <v>441.35</v>
      </c>
      <c r="F9" s="5" t="str">
        <f>VLOOKUP(A9,HOP!A:C,3,0)</f>
        <v>3585827</v>
      </c>
      <c r="G9" s="5">
        <f t="shared" si="0"/>
        <v>0</v>
      </c>
      <c r="H9" s="5" t="str">
        <f t="shared" si="1"/>
        <v>，3585827</v>
      </c>
      <c r="I9" s="5" t="str">
        <f>VLOOKUP(A9,HOP!A:U,21,0)</f>
        <v>直采</v>
      </c>
    </row>
    <row r="10" s="5" customFormat="1" hidden="1" spans="1:9">
      <c r="A10" s="6">
        <v>999225218812041</v>
      </c>
      <c r="B10" s="7">
        <v>45144</v>
      </c>
      <c r="C10" s="7">
        <v>45146</v>
      </c>
      <c r="D10" s="5">
        <v>0</v>
      </c>
      <c r="E10" s="5" t="e">
        <f>VLOOKUP(A10,HOP!A:L,12,0)</f>
        <v>#N/A</v>
      </c>
      <c r="F10" s="5" t="e">
        <f>VLOOKUP(A10,HOP!A:C,3,0)</f>
        <v>#N/A</v>
      </c>
      <c r="G10" s="5" t="e">
        <f t="shared" si="0"/>
        <v>#N/A</v>
      </c>
      <c r="H10" s="5" t="e">
        <f t="shared" si="1"/>
        <v>#N/A</v>
      </c>
      <c r="I10" s="5" t="e">
        <f>VLOOKUP(A10,HOP!A:U,21,0)</f>
        <v>#N/A</v>
      </c>
    </row>
    <row r="11" s="5" customFormat="1" hidden="1" spans="1:9">
      <c r="A11" s="6">
        <v>999225279658718</v>
      </c>
      <c r="B11" s="7">
        <v>45144</v>
      </c>
      <c r="C11" s="7">
        <v>45147</v>
      </c>
      <c r="D11" s="5">
        <v>136.53</v>
      </c>
      <c r="E11" s="5" t="str">
        <f>VLOOKUP(A11,HOP!A:L,12,0)</f>
        <v>136.53</v>
      </c>
      <c r="F11" s="5" t="str">
        <f>VLOOKUP(A11,HOP!A:C,3,0)</f>
        <v>3625368</v>
      </c>
      <c r="G11" s="5">
        <f t="shared" si="0"/>
        <v>0</v>
      </c>
      <c r="H11" s="5" t="str">
        <f t="shared" si="1"/>
        <v>，3625368</v>
      </c>
      <c r="I11" s="5" t="str">
        <f>VLOOKUP(A11,HOP!A:U,21,0)</f>
        <v>直采</v>
      </c>
    </row>
    <row r="12" s="5" customFormat="1" hidden="1" spans="1:9">
      <c r="A12" s="6">
        <v>999225292243510</v>
      </c>
      <c r="B12" s="7">
        <v>45149</v>
      </c>
      <c r="C12" s="7">
        <v>45151</v>
      </c>
      <c r="D12" s="5">
        <v>126.18</v>
      </c>
      <c r="E12" s="5" t="str">
        <f>VLOOKUP(A12,HOP!A:L,12,0)</f>
        <v>126.18</v>
      </c>
      <c r="F12" s="5" t="str">
        <f>VLOOKUP(A12,HOP!A:C,3,0)</f>
        <v>3628744</v>
      </c>
      <c r="G12" s="5">
        <f t="shared" si="0"/>
        <v>0</v>
      </c>
      <c r="H12" s="5" t="str">
        <f t="shared" si="1"/>
        <v>，3628744</v>
      </c>
      <c r="I12" s="5" t="str">
        <f>VLOOKUP(A12,HOP!A:U,21,0)</f>
        <v>直采</v>
      </c>
    </row>
    <row r="13" s="5" customFormat="1" hidden="1" spans="1:9">
      <c r="A13" s="6">
        <v>999225303459283</v>
      </c>
      <c r="B13" s="7">
        <v>45142</v>
      </c>
      <c r="C13" s="7">
        <v>45146</v>
      </c>
      <c r="D13" s="5">
        <v>583.58</v>
      </c>
      <c r="E13" s="5" t="str">
        <f>VLOOKUP(A13,HOP!A:L,12,0)</f>
        <v>583.58</v>
      </c>
      <c r="F13" s="5" t="str">
        <f>VLOOKUP(A13,HOP!A:C,3,0)</f>
        <v>3630237</v>
      </c>
      <c r="G13" s="5">
        <f t="shared" si="0"/>
        <v>0</v>
      </c>
      <c r="H13" s="5" t="str">
        <f t="shared" si="1"/>
        <v>，3630237</v>
      </c>
      <c r="I13" s="5" t="str">
        <f>VLOOKUP(A13,HOP!A:U,21,0)</f>
        <v>直采</v>
      </c>
    </row>
    <row r="14" s="5" customFormat="1" hidden="1" spans="1:9">
      <c r="A14" s="6">
        <v>999225348404577</v>
      </c>
      <c r="B14" s="7">
        <v>45143</v>
      </c>
      <c r="C14" s="7">
        <v>45145</v>
      </c>
      <c r="D14" s="5">
        <v>651.04</v>
      </c>
      <c r="E14" s="5" t="str">
        <f>VLOOKUP(A14,HOP!A:L,12,0)</f>
        <v>651.04</v>
      </c>
      <c r="F14" s="5" t="str">
        <f>VLOOKUP(A14,HOP!A:C,3,0)</f>
        <v>3639554</v>
      </c>
      <c r="G14" s="5">
        <f t="shared" si="0"/>
        <v>0</v>
      </c>
      <c r="H14" s="5" t="str">
        <f t="shared" si="1"/>
        <v>，3639554</v>
      </c>
      <c r="I14" s="5" t="str">
        <f>VLOOKUP(A14,HOP!A:U,21,0)</f>
        <v>直采</v>
      </c>
    </row>
    <row r="15" s="5" customFormat="1" spans="1:9">
      <c r="A15" s="6">
        <v>999225402418209</v>
      </c>
      <c r="B15" s="7">
        <v>45147</v>
      </c>
      <c r="C15" s="7">
        <v>45149</v>
      </c>
      <c r="D15" s="5">
        <v>2686.52</v>
      </c>
      <c r="E15" s="5" t="str">
        <f>VLOOKUP(A15,HOP!A:L,12,0)</f>
        <v>2686.56</v>
      </c>
      <c r="F15" s="5" t="str">
        <f>VLOOKUP(A15,HOP!A:C,3,0)</f>
        <v>3650673</v>
      </c>
      <c r="G15" s="5">
        <f t="shared" si="0"/>
        <v>-0.0399999999999636</v>
      </c>
      <c r="H15" s="5" t="str">
        <f t="shared" si="1"/>
        <v>，3650673</v>
      </c>
      <c r="I15" s="5" t="str">
        <f>VLOOKUP(A15,HOP!A:U,21,0)</f>
        <v>直采</v>
      </c>
    </row>
    <row r="16" s="5" customFormat="1" hidden="1" spans="1:9">
      <c r="A16" s="6">
        <v>999225403644713</v>
      </c>
      <c r="B16" s="7">
        <v>45142</v>
      </c>
      <c r="C16" s="7">
        <v>45145</v>
      </c>
      <c r="D16" s="5">
        <v>430.52</v>
      </c>
      <c r="E16" s="5" t="str">
        <f>VLOOKUP(A16,HOP!A:L,12,0)</f>
        <v>430.52</v>
      </c>
      <c r="F16" s="5" t="str">
        <f>VLOOKUP(A16,HOP!A:C,3,0)</f>
        <v>3651003</v>
      </c>
      <c r="G16" s="5">
        <f t="shared" si="0"/>
        <v>0</v>
      </c>
      <c r="H16" s="5" t="str">
        <f t="shared" si="1"/>
        <v>，3651003</v>
      </c>
      <c r="I16" s="5" t="str">
        <f>VLOOKUP(A16,HOP!A:U,21,0)</f>
        <v>直采</v>
      </c>
    </row>
    <row r="17" s="5" customFormat="1" hidden="1" spans="1:9">
      <c r="A17" s="6">
        <v>999225421056171</v>
      </c>
      <c r="B17" s="7">
        <v>45143</v>
      </c>
      <c r="C17" s="7">
        <v>45145</v>
      </c>
      <c r="D17" s="5">
        <v>278.39</v>
      </c>
      <c r="E17" s="5" t="str">
        <f>VLOOKUP(A17,HOP!A:L,12,0)</f>
        <v>278.39</v>
      </c>
      <c r="F17" s="5" t="str">
        <f>VLOOKUP(A17,HOP!A:C,3,0)</f>
        <v>3654076</v>
      </c>
      <c r="G17" s="5">
        <f t="shared" si="0"/>
        <v>0</v>
      </c>
      <c r="H17" s="5" t="str">
        <f t="shared" si="1"/>
        <v>，3654076</v>
      </c>
      <c r="I17" s="5" t="str">
        <f>VLOOKUP(A17,HOP!A:U,21,0)</f>
        <v>直采</v>
      </c>
    </row>
    <row r="18" s="5" customFormat="1" hidden="1" spans="1:9">
      <c r="A18" s="6">
        <v>999225421419259</v>
      </c>
      <c r="B18" s="7">
        <v>45145</v>
      </c>
      <c r="C18" s="7">
        <v>45149</v>
      </c>
      <c r="D18" s="5">
        <v>785.36</v>
      </c>
      <c r="E18" s="5" t="str">
        <f>VLOOKUP(A18,HOP!A:L,12,0)</f>
        <v>785.36</v>
      </c>
      <c r="F18" s="5" t="str">
        <f>VLOOKUP(A18,HOP!A:C,3,0)</f>
        <v>3654209</v>
      </c>
      <c r="G18" s="5">
        <f t="shared" si="0"/>
        <v>0</v>
      </c>
      <c r="H18" s="5" t="str">
        <f t="shared" si="1"/>
        <v>，3654209</v>
      </c>
      <c r="I18" s="5" t="str">
        <f>VLOOKUP(A18,HOP!A:U,21,0)</f>
        <v>直采</v>
      </c>
    </row>
    <row r="19" s="5" customFormat="1" hidden="1" spans="1:9">
      <c r="A19" s="6">
        <v>999225459774099</v>
      </c>
      <c r="B19" s="7">
        <v>45147</v>
      </c>
      <c r="C19" s="7">
        <v>45149</v>
      </c>
      <c r="D19" s="5">
        <v>158.22</v>
      </c>
      <c r="E19" s="5" t="str">
        <f>VLOOKUP(A19,HOP!A:L,12,0)</f>
        <v>158.22</v>
      </c>
      <c r="F19" s="5" t="str">
        <f>VLOOKUP(A19,HOP!A:C,3,0)</f>
        <v>3660007</v>
      </c>
      <c r="G19" s="5">
        <f t="shared" si="0"/>
        <v>0</v>
      </c>
      <c r="H19" s="5" t="str">
        <f t="shared" si="1"/>
        <v>，3660007</v>
      </c>
      <c r="I19" s="5" t="str">
        <f>VLOOKUP(A19,HOP!A:U,21,0)</f>
        <v>直采</v>
      </c>
    </row>
    <row r="20" s="5" customFormat="1" hidden="1" spans="1:9">
      <c r="A20" s="6">
        <v>999225498689184</v>
      </c>
      <c r="B20" s="7">
        <v>45142</v>
      </c>
      <c r="C20" s="7">
        <v>45148</v>
      </c>
      <c r="D20" s="5">
        <v>297.42</v>
      </c>
      <c r="E20" s="5" t="str">
        <f>VLOOKUP(A20,HOP!A:L,12,0)</f>
        <v>297.42</v>
      </c>
      <c r="F20" s="5" t="str">
        <f>VLOOKUP(A20,HOP!A:C,3,0)</f>
        <v>3668195</v>
      </c>
      <c r="G20" s="5">
        <f t="shared" si="0"/>
        <v>0</v>
      </c>
      <c r="H20" s="5" t="str">
        <f t="shared" si="1"/>
        <v>，3668195</v>
      </c>
      <c r="I20" s="5" t="str">
        <f>VLOOKUP(A20,HOP!A:U,21,0)</f>
        <v>直采</v>
      </c>
    </row>
    <row r="21" s="5" customFormat="1" hidden="1" spans="1:9">
      <c r="A21" s="6">
        <v>999225517084131</v>
      </c>
      <c r="B21" s="7">
        <v>45147</v>
      </c>
      <c r="C21" s="7">
        <v>45150</v>
      </c>
      <c r="D21" s="5">
        <v>341.85</v>
      </c>
      <c r="E21" s="5" t="str">
        <f>VLOOKUP(A21,HOP!A:L,12,0)</f>
        <v>341.85</v>
      </c>
      <c r="F21" s="5" t="str">
        <f>VLOOKUP(A21,HOP!A:C,3,0)</f>
        <v>3670954</v>
      </c>
      <c r="G21" s="5">
        <f t="shared" si="0"/>
        <v>0</v>
      </c>
      <c r="H21" s="5" t="str">
        <f t="shared" si="1"/>
        <v>，3670954</v>
      </c>
      <c r="I21" s="5" t="str">
        <f>VLOOKUP(A21,HOP!A:U,21,0)</f>
        <v>直采</v>
      </c>
    </row>
    <row r="22" s="5" customFormat="1" hidden="1" spans="1:9">
      <c r="A22" s="6">
        <v>999225525421297</v>
      </c>
      <c r="B22" s="7">
        <v>45147</v>
      </c>
      <c r="C22" s="7">
        <v>45149</v>
      </c>
      <c r="D22" s="5">
        <v>163.76</v>
      </c>
      <c r="E22" s="5" t="str">
        <f>VLOOKUP(A22,HOP!A:L,12,0)</f>
        <v>163.76</v>
      </c>
      <c r="F22" s="5" t="str">
        <f>VLOOKUP(A22,HOP!A:C,3,0)</f>
        <v>3673201</v>
      </c>
      <c r="G22" s="5">
        <f t="shared" si="0"/>
        <v>0</v>
      </c>
      <c r="H22" s="5" t="str">
        <f t="shared" si="1"/>
        <v>，3673201</v>
      </c>
      <c r="I22" s="5" t="str">
        <f>VLOOKUP(A22,HOP!A:U,21,0)</f>
        <v>直采</v>
      </c>
    </row>
    <row r="23" s="5" customFormat="1" hidden="1" spans="1:9">
      <c r="A23" s="6">
        <v>999225599526599</v>
      </c>
      <c r="B23" s="7">
        <v>45145</v>
      </c>
      <c r="C23" s="7">
        <v>45148</v>
      </c>
      <c r="D23" s="5">
        <v>725.52</v>
      </c>
      <c r="E23" s="5" t="str">
        <f>VLOOKUP(A23,HOP!A:L,12,0)</f>
        <v>725.52</v>
      </c>
      <c r="F23" s="5" t="str">
        <f>VLOOKUP(A23,HOP!A:C,3,0)</f>
        <v>3687976</v>
      </c>
      <c r="G23" s="5">
        <f t="shared" si="0"/>
        <v>0</v>
      </c>
      <c r="H23" s="5" t="str">
        <f t="shared" si="1"/>
        <v>，3687976</v>
      </c>
      <c r="I23" s="5" t="str">
        <f>VLOOKUP(A23,HOP!A:U,21,0)</f>
        <v>直采</v>
      </c>
    </row>
    <row r="24" s="5" customFormat="1" hidden="1" spans="1:9">
      <c r="A24" s="6">
        <v>999225613475552</v>
      </c>
      <c r="B24" s="7">
        <v>45147</v>
      </c>
      <c r="C24" s="7">
        <v>45151</v>
      </c>
      <c r="D24" s="5">
        <v>965.28</v>
      </c>
      <c r="E24" s="5" t="str">
        <f>VLOOKUP(A24,HOP!A:L,12,0)</f>
        <v>965.28</v>
      </c>
      <c r="F24" s="5" t="str">
        <f>VLOOKUP(A24,HOP!A:C,3,0)</f>
        <v>3690572</v>
      </c>
      <c r="G24" s="5">
        <f t="shared" si="0"/>
        <v>0</v>
      </c>
      <c r="H24" s="5" t="str">
        <f t="shared" si="1"/>
        <v>，3690572</v>
      </c>
      <c r="I24" s="5" t="str">
        <f>VLOOKUP(A24,HOP!A:U,21,0)</f>
        <v>直采</v>
      </c>
    </row>
    <row r="25" s="5" customFormat="1" hidden="1" spans="1:9">
      <c r="A25" s="6">
        <v>999225618621976</v>
      </c>
      <c r="B25" s="7">
        <v>45143</v>
      </c>
      <c r="C25" s="7">
        <v>45145</v>
      </c>
      <c r="D25" s="5">
        <v>279.82</v>
      </c>
      <c r="E25" s="5" t="str">
        <f>VLOOKUP(A25,HOP!A:L,12,0)</f>
        <v>279.82</v>
      </c>
      <c r="F25" s="5" t="str">
        <f>VLOOKUP(A25,HOP!A:C,3,0)</f>
        <v>3691818</v>
      </c>
      <c r="G25" s="5">
        <f t="shared" si="0"/>
        <v>0</v>
      </c>
      <c r="H25" s="5" t="str">
        <f t="shared" si="1"/>
        <v>，3691818</v>
      </c>
      <c r="I25" s="5" t="str">
        <f>VLOOKUP(A25,HOP!A:U,21,0)</f>
        <v>直采</v>
      </c>
    </row>
    <row r="26" s="5" customFormat="1" hidden="1" spans="1:9">
      <c r="A26" s="6">
        <v>999225642018081</v>
      </c>
      <c r="B26" s="7">
        <v>45147</v>
      </c>
      <c r="C26" s="7">
        <v>45149</v>
      </c>
      <c r="D26" s="5">
        <v>601.52</v>
      </c>
      <c r="E26" s="5" t="str">
        <f>VLOOKUP(A26,HOP!A:L,12,0)</f>
        <v>601.52</v>
      </c>
      <c r="F26" s="5" t="str">
        <f>VLOOKUP(A26,HOP!A:C,3,0)</f>
        <v>3696380</v>
      </c>
      <c r="G26" s="5">
        <f t="shared" si="0"/>
        <v>0</v>
      </c>
      <c r="H26" s="5" t="str">
        <f t="shared" si="1"/>
        <v>，3696380</v>
      </c>
      <c r="I26" s="5" t="str">
        <f>VLOOKUP(A26,HOP!A:U,21,0)</f>
        <v>直采</v>
      </c>
    </row>
    <row r="27" s="5" customFormat="1" hidden="1" spans="1:9">
      <c r="A27" s="6">
        <v>999225658919230</v>
      </c>
      <c r="B27" s="7">
        <v>45141</v>
      </c>
      <c r="C27" s="7">
        <v>45146</v>
      </c>
      <c r="D27" s="5">
        <v>396.8</v>
      </c>
      <c r="E27" s="5" t="str">
        <f>VLOOKUP(A27,HOP!A:L,12,0)</f>
        <v>396.80</v>
      </c>
      <c r="F27" s="5" t="str">
        <f>VLOOKUP(A27,HOP!A:C,3,0)</f>
        <v>3700054</v>
      </c>
      <c r="G27" s="5">
        <f t="shared" si="0"/>
        <v>0</v>
      </c>
      <c r="H27" s="5" t="str">
        <f t="shared" si="1"/>
        <v>，3700054</v>
      </c>
      <c r="I27" s="5" t="str">
        <f>VLOOKUP(A27,HOP!A:U,21,0)</f>
        <v>直采</v>
      </c>
    </row>
    <row r="28" s="5" customFormat="1" hidden="1" spans="1:9">
      <c r="A28" s="6">
        <v>999225664278665</v>
      </c>
      <c r="B28" s="7">
        <v>45147</v>
      </c>
      <c r="C28" s="7">
        <v>45150</v>
      </c>
      <c r="D28" s="5">
        <v>0</v>
      </c>
      <c r="E28" s="5" t="e">
        <f>VLOOKUP(A28,HOP!A:L,12,0)</f>
        <v>#N/A</v>
      </c>
      <c r="F28" s="5" t="e">
        <f>VLOOKUP(A28,HOP!A:C,3,0)</f>
        <v>#N/A</v>
      </c>
      <c r="G28" s="5" t="e">
        <f t="shared" si="0"/>
        <v>#N/A</v>
      </c>
      <c r="H28" s="5" t="e">
        <f t="shared" si="1"/>
        <v>#N/A</v>
      </c>
      <c r="I28" s="5" t="e">
        <f>VLOOKUP(A28,HOP!A:U,21,0)</f>
        <v>#N/A</v>
      </c>
    </row>
    <row r="29" s="5" customFormat="1" hidden="1" spans="1:9">
      <c r="A29" s="6">
        <v>999225664804375</v>
      </c>
      <c r="B29" s="7">
        <v>45147</v>
      </c>
      <c r="C29" s="7">
        <v>45150</v>
      </c>
      <c r="D29" s="5">
        <v>0</v>
      </c>
      <c r="E29" s="5" t="e">
        <f>VLOOKUP(A29,HOP!A:L,12,0)</f>
        <v>#N/A</v>
      </c>
      <c r="F29" s="5" t="e">
        <f>VLOOKUP(A29,HOP!A:C,3,0)</f>
        <v>#N/A</v>
      </c>
      <c r="G29" s="5" t="e">
        <f t="shared" si="0"/>
        <v>#N/A</v>
      </c>
      <c r="H29" s="5" t="e">
        <f t="shared" si="1"/>
        <v>#N/A</v>
      </c>
      <c r="I29" s="5" t="e">
        <f>VLOOKUP(A29,HOP!A:U,21,0)</f>
        <v>#N/A</v>
      </c>
    </row>
    <row r="30" s="5" customFormat="1" hidden="1" spans="1:9">
      <c r="A30" s="6">
        <v>999225753386647</v>
      </c>
      <c r="B30" s="7">
        <v>45144</v>
      </c>
      <c r="C30" s="7">
        <v>45147</v>
      </c>
      <c r="D30" s="5">
        <v>796.02</v>
      </c>
      <c r="E30" s="5" t="str">
        <f>VLOOKUP(A30,HOP!A:L,12,0)</f>
        <v>796.02</v>
      </c>
      <c r="F30" s="5" t="str">
        <f>VLOOKUP(A30,HOP!A:C,3,0)</f>
        <v>3720810</v>
      </c>
      <c r="G30" s="5">
        <f t="shared" si="0"/>
        <v>0</v>
      </c>
      <c r="H30" s="5" t="str">
        <f t="shared" si="1"/>
        <v>，3720810</v>
      </c>
      <c r="I30" s="5" t="str">
        <f>VLOOKUP(A30,HOP!A:U,21,0)</f>
        <v>直采</v>
      </c>
    </row>
    <row r="31" s="5" customFormat="1" hidden="1" spans="1:9">
      <c r="A31" s="6">
        <v>999225781441337</v>
      </c>
      <c r="B31" s="7">
        <v>45148</v>
      </c>
      <c r="C31" s="7">
        <v>45150</v>
      </c>
      <c r="D31" s="5">
        <v>629.62</v>
      </c>
      <c r="E31" s="5" t="str">
        <f>VLOOKUP(A31,HOP!A:L,12,0)</f>
        <v>629.62</v>
      </c>
      <c r="F31" s="5" t="str">
        <f>VLOOKUP(A31,HOP!A:C,3,0)</f>
        <v>3726044</v>
      </c>
      <c r="G31" s="5">
        <f t="shared" si="0"/>
        <v>0</v>
      </c>
      <c r="H31" s="5" t="str">
        <f t="shared" si="1"/>
        <v>，3726044</v>
      </c>
      <c r="I31" s="5" t="str">
        <f>VLOOKUP(A31,HOP!A:U,21,0)</f>
        <v>直采</v>
      </c>
    </row>
    <row r="32" s="5" customFormat="1" hidden="1" spans="1:9">
      <c r="A32" s="6">
        <v>999225838383511</v>
      </c>
      <c r="B32" s="7">
        <v>45148</v>
      </c>
      <c r="C32" s="7">
        <v>45150</v>
      </c>
      <c r="D32" s="5">
        <v>64.54</v>
      </c>
      <c r="E32" s="5" t="str">
        <f>VLOOKUP(A32,HOP!A:L,12,0)</f>
        <v>64.54</v>
      </c>
      <c r="F32" s="5" t="str">
        <f>VLOOKUP(A32,HOP!A:C,3,0)</f>
        <v>3737458</v>
      </c>
      <c r="G32" s="5">
        <f t="shared" si="0"/>
        <v>0</v>
      </c>
      <c r="H32" s="5" t="str">
        <f t="shared" si="1"/>
        <v>，3737458</v>
      </c>
      <c r="I32" s="5" t="str">
        <f>VLOOKUP(A32,HOP!A:U,21,0)</f>
        <v>直采</v>
      </c>
    </row>
    <row r="33" s="5" customFormat="1" hidden="1" spans="1:9">
      <c r="A33" s="6">
        <v>999225939927905</v>
      </c>
      <c r="B33" s="7">
        <v>45149</v>
      </c>
      <c r="C33" s="7">
        <v>45151</v>
      </c>
      <c r="D33" s="5">
        <v>161.98</v>
      </c>
      <c r="E33" s="5" t="str">
        <f>VLOOKUP(A33,HOP!A:L,12,0)</f>
        <v>161.98</v>
      </c>
      <c r="F33" s="5" t="str">
        <f>VLOOKUP(A33,HOP!A:C,3,0)</f>
        <v>3758866</v>
      </c>
      <c r="G33" s="5">
        <f t="shared" si="0"/>
        <v>0</v>
      </c>
      <c r="H33" s="5" t="str">
        <f t="shared" si="1"/>
        <v>，3758866</v>
      </c>
      <c r="I33" s="5" t="str">
        <f>VLOOKUP(A33,HOP!A:U,21,0)</f>
        <v>直采</v>
      </c>
    </row>
    <row r="35" spans="4:4">
      <c r="D35" s="5">
        <f>SUM(D2:D34)</f>
        <v>13740.45</v>
      </c>
    </row>
    <row r="36" spans="4:4">
      <c r="D36" s="5" t="s">
        <v>201</v>
      </c>
    </row>
    <row r="39" spans="1:3">
      <c r="A39" s="5" t="s">
        <v>202</v>
      </c>
      <c r="B39" s="5">
        <v>13740.45</v>
      </c>
      <c r="C39" s="5">
        <v>483045.52</v>
      </c>
    </row>
    <row r="40" spans="1:1">
      <c r="A40" s="5" t="s">
        <v>203</v>
      </c>
    </row>
    <row r="41" spans="1:1">
      <c r="A41" s="5" t="s">
        <v>204</v>
      </c>
    </row>
  </sheetData>
  <autoFilter ref="A1:W33">
    <filterColumn colId="3">
      <filters>
        <filter val="430.52"/>
        <filter val="601.52"/>
        <filter val="725.52"/>
        <filter val="136.53"/>
        <filter val="954"/>
        <filter val="64.54"/>
        <filter val="126.18"/>
        <filter val="161.98"/>
        <filter val="583.58"/>
        <filter val="-282.49"/>
        <filter val="158.22"/>
        <filter val="629.62"/>
        <filter val="237.24"/>
        <filter val="528"/>
        <filter val="396.8"/>
        <filter val="965.28"/>
        <filter val="441.35"/>
        <filter val="163.76"/>
        <filter val="785.36"/>
        <filter val="238"/>
        <filter val="278.39"/>
        <filter val="279.82"/>
        <filter val="297.42"/>
        <filter val="796.02"/>
        <filter val="2686.52"/>
        <filter val="651.04"/>
        <filter val="341.85"/>
        <filter val="363.88"/>
      </filters>
    </filterColumn>
    <filterColumn colId="6">
      <filters>
        <filter val="#N/A"/>
        <filter val="-0.0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topLeftCell="D1" workbookViewId="0">
      <selection activeCell="A1" sqref="A1"/>
    </sheetView>
  </sheetViews>
  <sheetFormatPr defaultColWidth="8.88888888888889" defaultRowHeight="13.2"/>
  <cols>
    <col min="1" max="1" width="40" style="1"/>
    <col min="2" max="16383" width="8.88888888888889" style="1"/>
  </cols>
  <sheetData>
    <row r="1" s="1" customFormat="1" spans="1:22">
      <c r="A1" s="2" t="s">
        <v>205</v>
      </c>
      <c r="B1" s="2" t="s">
        <v>206</v>
      </c>
      <c r="C1" s="2" t="s">
        <v>207</v>
      </c>
      <c r="D1" s="2" t="s">
        <v>208</v>
      </c>
      <c r="E1" s="2" t="s">
        <v>13</v>
      </c>
      <c r="F1" s="2" t="s">
        <v>5</v>
      </c>
      <c r="G1" s="2" t="s">
        <v>6</v>
      </c>
      <c r="H1" s="2" t="s">
        <v>209</v>
      </c>
      <c r="I1" s="2" t="s">
        <v>210</v>
      </c>
      <c r="J1" s="2" t="s">
        <v>211</v>
      </c>
      <c r="K1" s="2" t="s">
        <v>212</v>
      </c>
      <c r="L1" s="2" t="s">
        <v>213</v>
      </c>
      <c r="M1" s="2" t="s">
        <v>214</v>
      </c>
      <c r="N1" s="2" t="s">
        <v>215</v>
      </c>
      <c r="O1" s="2" t="s">
        <v>216</v>
      </c>
      <c r="P1" s="2" t="s">
        <v>217</v>
      </c>
      <c r="Q1" s="2" t="s">
        <v>218</v>
      </c>
      <c r="R1" s="2" t="s">
        <v>219</v>
      </c>
      <c r="S1" s="2" t="s">
        <v>220</v>
      </c>
      <c r="T1" s="2" t="s">
        <v>221</v>
      </c>
      <c r="U1" s="2" t="s">
        <v>222</v>
      </c>
      <c r="V1" s="2" t="s">
        <v>223</v>
      </c>
    </row>
    <row r="2" s="1" customFormat="1" spans="1:22">
      <c r="A2" s="3">
        <v>999225939927905</v>
      </c>
      <c r="B2" s="1" t="s">
        <v>224</v>
      </c>
      <c r="C2" s="1" t="s">
        <v>225</v>
      </c>
      <c r="D2" s="1" t="s">
        <v>226</v>
      </c>
      <c r="E2" s="1" t="s">
        <v>227</v>
      </c>
      <c r="F2" s="1" t="s">
        <v>228</v>
      </c>
      <c r="G2" s="1" t="s">
        <v>229</v>
      </c>
      <c r="H2" s="1" t="s">
        <v>230</v>
      </c>
      <c r="I2" s="1" t="s">
        <v>231</v>
      </c>
      <c r="J2" s="1" t="s">
        <v>30</v>
      </c>
      <c r="K2" s="1" t="s">
        <v>232</v>
      </c>
      <c r="L2" s="1" t="s">
        <v>232</v>
      </c>
      <c r="M2" s="1" t="s">
        <v>233</v>
      </c>
      <c r="N2" s="1" t="s">
        <v>233</v>
      </c>
      <c r="O2" s="1" t="s">
        <v>234</v>
      </c>
      <c r="P2" s="1" t="s">
        <v>235</v>
      </c>
      <c r="Q2" s="1" t="s">
        <v>236</v>
      </c>
      <c r="R2" s="1" t="s">
        <v>237</v>
      </c>
      <c r="S2" s="1" t="s">
        <v>238</v>
      </c>
      <c r="T2" s="1" t="s">
        <v>239</v>
      </c>
      <c r="U2" s="1" t="s">
        <v>240</v>
      </c>
      <c r="V2" s="1" t="s">
        <v>241</v>
      </c>
    </row>
    <row r="3" s="1" customFormat="1" spans="1:22">
      <c r="A3" s="3">
        <v>999225838383511</v>
      </c>
      <c r="B3" s="1" t="s">
        <v>242</v>
      </c>
      <c r="C3" s="1" t="s">
        <v>243</v>
      </c>
      <c r="D3" s="1" t="s">
        <v>244</v>
      </c>
      <c r="E3" s="1" t="s">
        <v>245</v>
      </c>
      <c r="F3" s="1" t="s">
        <v>224</v>
      </c>
      <c r="G3" s="1" t="s">
        <v>246</v>
      </c>
      <c r="H3" s="1" t="s">
        <v>230</v>
      </c>
      <c r="I3" s="1" t="s">
        <v>247</v>
      </c>
      <c r="J3" s="1" t="s">
        <v>30</v>
      </c>
      <c r="K3" s="1" t="s">
        <v>248</v>
      </c>
      <c r="L3" s="1" t="s">
        <v>248</v>
      </c>
      <c r="M3" s="1" t="s">
        <v>233</v>
      </c>
      <c r="N3" s="1" t="s">
        <v>233</v>
      </c>
      <c r="O3" s="1" t="s">
        <v>234</v>
      </c>
      <c r="P3" s="1" t="s">
        <v>235</v>
      </c>
      <c r="Q3" s="1" t="s">
        <v>236</v>
      </c>
      <c r="R3" s="1" t="s">
        <v>249</v>
      </c>
      <c r="S3" s="1" t="s">
        <v>238</v>
      </c>
      <c r="T3" s="1" t="s">
        <v>239</v>
      </c>
      <c r="U3" s="1" t="s">
        <v>240</v>
      </c>
      <c r="V3" s="1" t="s">
        <v>250</v>
      </c>
    </row>
    <row r="4" s="1" customFormat="1" spans="1:22">
      <c r="A4" s="3">
        <v>999225781441337</v>
      </c>
      <c r="B4" s="1" t="s">
        <v>251</v>
      </c>
      <c r="C4" s="1" t="s">
        <v>252</v>
      </c>
      <c r="D4" s="1" t="s">
        <v>253</v>
      </c>
      <c r="E4" s="1" t="s">
        <v>254</v>
      </c>
      <c r="F4" s="1" t="s">
        <v>224</v>
      </c>
      <c r="G4" s="1" t="s">
        <v>246</v>
      </c>
      <c r="H4" s="1" t="s">
        <v>230</v>
      </c>
      <c r="I4" s="1" t="s">
        <v>255</v>
      </c>
      <c r="J4" s="1" t="s">
        <v>30</v>
      </c>
      <c r="K4" s="1" t="s">
        <v>256</v>
      </c>
      <c r="L4" s="1" t="s">
        <v>256</v>
      </c>
      <c r="M4" s="1" t="s">
        <v>233</v>
      </c>
      <c r="N4" s="1" t="s">
        <v>233</v>
      </c>
      <c r="O4" s="1" t="s">
        <v>234</v>
      </c>
      <c r="P4" s="1" t="s">
        <v>235</v>
      </c>
      <c r="Q4" s="1" t="s">
        <v>236</v>
      </c>
      <c r="R4" s="1" t="s">
        <v>257</v>
      </c>
      <c r="S4" s="1" t="s">
        <v>238</v>
      </c>
      <c r="T4" s="1" t="s">
        <v>239</v>
      </c>
      <c r="U4" s="1" t="s">
        <v>240</v>
      </c>
      <c r="V4" s="1" t="s">
        <v>250</v>
      </c>
    </row>
    <row r="5" s="1" customFormat="1" spans="1:22">
      <c r="A5" s="3">
        <v>999225753386647</v>
      </c>
      <c r="B5" s="1" t="s">
        <v>258</v>
      </c>
      <c r="C5" s="1" t="s">
        <v>259</v>
      </c>
      <c r="D5" s="1" t="s">
        <v>260</v>
      </c>
      <c r="E5" s="1" t="s">
        <v>261</v>
      </c>
      <c r="F5" s="1" t="s">
        <v>262</v>
      </c>
      <c r="G5" s="1" t="s">
        <v>263</v>
      </c>
      <c r="H5" s="1" t="s">
        <v>230</v>
      </c>
      <c r="I5" s="1" t="s">
        <v>264</v>
      </c>
      <c r="J5" s="1" t="s">
        <v>30</v>
      </c>
      <c r="K5" s="1" t="s">
        <v>265</v>
      </c>
      <c r="L5" s="1" t="s">
        <v>265</v>
      </c>
      <c r="M5" s="1" t="s">
        <v>233</v>
      </c>
      <c r="N5" s="1" t="s">
        <v>233</v>
      </c>
      <c r="O5" s="1" t="s">
        <v>234</v>
      </c>
      <c r="P5" s="1" t="s">
        <v>235</v>
      </c>
      <c r="Q5" s="1" t="s">
        <v>236</v>
      </c>
      <c r="R5" s="1" t="s">
        <v>266</v>
      </c>
      <c r="S5" s="1" t="s">
        <v>238</v>
      </c>
      <c r="T5" s="1" t="s">
        <v>239</v>
      </c>
      <c r="U5" s="1" t="s">
        <v>240</v>
      </c>
      <c r="V5" s="1" t="s">
        <v>250</v>
      </c>
    </row>
    <row r="6" s="1" customFormat="1" spans="1:22">
      <c r="A6" s="3">
        <v>999225658919230</v>
      </c>
      <c r="B6" s="1" t="s">
        <v>267</v>
      </c>
      <c r="C6" s="1" t="s">
        <v>268</v>
      </c>
      <c r="D6" s="1" t="s">
        <v>269</v>
      </c>
      <c r="E6" s="1" t="s">
        <v>270</v>
      </c>
      <c r="F6" s="1" t="s">
        <v>251</v>
      </c>
      <c r="G6" s="1" t="s">
        <v>271</v>
      </c>
      <c r="H6" s="1" t="s">
        <v>230</v>
      </c>
      <c r="I6" s="1" t="s">
        <v>272</v>
      </c>
      <c r="J6" s="1" t="s">
        <v>30</v>
      </c>
      <c r="K6" s="1" t="s">
        <v>273</v>
      </c>
      <c r="L6" s="1" t="s">
        <v>273</v>
      </c>
      <c r="M6" s="1" t="s">
        <v>233</v>
      </c>
      <c r="N6" s="1" t="s">
        <v>233</v>
      </c>
      <c r="O6" s="1" t="s">
        <v>234</v>
      </c>
      <c r="P6" s="1" t="s">
        <v>235</v>
      </c>
      <c r="Q6" s="1" t="s">
        <v>236</v>
      </c>
      <c r="R6" s="1" t="s">
        <v>274</v>
      </c>
      <c r="S6" s="1" t="s">
        <v>238</v>
      </c>
      <c r="T6" s="1" t="s">
        <v>239</v>
      </c>
      <c r="U6" s="1" t="s">
        <v>240</v>
      </c>
      <c r="V6" s="1" t="s">
        <v>250</v>
      </c>
    </row>
    <row r="7" s="1" customFormat="1" spans="1:22">
      <c r="A7" s="3">
        <v>999225642018081</v>
      </c>
      <c r="B7" s="1" t="s">
        <v>275</v>
      </c>
      <c r="C7" s="1" t="s">
        <v>276</v>
      </c>
      <c r="D7" s="1" t="s">
        <v>226</v>
      </c>
      <c r="E7" s="1" t="s">
        <v>277</v>
      </c>
      <c r="F7" s="1" t="s">
        <v>263</v>
      </c>
      <c r="G7" s="1" t="s">
        <v>228</v>
      </c>
      <c r="H7" s="1" t="s">
        <v>230</v>
      </c>
      <c r="I7" s="1" t="s">
        <v>278</v>
      </c>
      <c r="J7" s="1" t="s">
        <v>30</v>
      </c>
      <c r="K7" s="1" t="s">
        <v>279</v>
      </c>
      <c r="L7" s="1" t="s">
        <v>279</v>
      </c>
      <c r="M7" s="1" t="s">
        <v>233</v>
      </c>
      <c r="N7" s="1" t="s">
        <v>233</v>
      </c>
      <c r="O7" s="1" t="s">
        <v>234</v>
      </c>
      <c r="P7" s="1" t="s">
        <v>235</v>
      </c>
      <c r="Q7" s="1" t="s">
        <v>236</v>
      </c>
      <c r="R7" s="1" t="s">
        <v>280</v>
      </c>
      <c r="S7" s="1" t="s">
        <v>238</v>
      </c>
      <c r="T7" s="1" t="s">
        <v>239</v>
      </c>
      <c r="U7" s="1" t="s">
        <v>240</v>
      </c>
      <c r="V7" s="1" t="s">
        <v>241</v>
      </c>
    </row>
    <row r="8" s="1" customFormat="1" spans="1:22">
      <c r="A8" s="3">
        <v>999225618621976</v>
      </c>
      <c r="B8" s="1" t="s">
        <v>281</v>
      </c>
      <c r="C8" s="1" t="s">
        <v>282</v>
      </c>
      <c r="D8" s="1" t="s">
        <v>283</v>
      </c>
      <c r="E8" s="1" t="s">
        <v>284</v>
      </c>
      <c r="F8" s="1" t="s">
        <v>242</v>
      </c>
      <c r="G8" s="1" t="s">
        <v>285</v>
      </c>
      <c r="H8" s="1" t="s">
        <v>230</v>
      </c>
      <c r="I8" s="1" t="s">
        <v>286</v>
      </c>
      <c r="J8" s="1" t="s">
        <v>30</v>
      </c>
      <c r="K8" s="1" t="s">
        <v>287</v>
      </c>
      <c r="L8" s="1" t="s">
        <v>287</v>
      </c>
      <c r="M8" s="1" t="s">
        <v>233</v>
      </c>
      <c r="N8" s="1" t="s">
        <v>233</v>
      </c>
      <c r="O8" s="1" t="s">
        <v>234</v>
      </c>
      <c r="P8" s="1" t="s">
        <v>235</v>
      </c>
      <c r="Q8" s="1" t="s">
        <v>236</v>
      </c>
      <c r="R8" s="1" t="s">
        <v>288</v>
      </c>
      <c r="S8" s="1" t="s">
        <v>238</v>
      </c>
      <c r="T8" s="1" t="s">
        <v>239</v>
      </c>
      <c r="U8" s="1" t="s">
        <v>240</v>
      </c>
      <c r="V8" s="1" t="s">
        <v>250</v>
      </c>
    </row>
    <row r="9" s="1" customFormat="1" spans="1:22">
      <c r="A9" s="3">
        <v>999225613475552</v>
      </c>
      <c r="B9" s="1" t="s">
        <v>281</v>
      </c>
      <c r="C9" s="1" t="s">
        <v>289</v>
      </c>
      <c r="D9" s="1" t="s">
        <v>260</v>
      </c>
      <c r="E9" s="1" t="s">
        <v>290</v>
      </c>
      <c r="F9" s="1" t="s">
        <v>263</v>
      </c>
      <c r="G9" s="1" t="s">
        <v>229</v>
      </c>
      <c r="H9" s="1" t="s">
        <v>230</v>
      </c>
      <c r="I9" s="1" t="s">
        <v>291</v>
      </c>
      <c r="J9" s="1" t="s">
        <v>30</v>
      </c>
      <c r="K9" s="1" t="s">
        <v>292</v>
      </c>
      <c r="L9" s="1" t="s">
        <v>292</v>
      </c>
      <c r="M9" s="1" t="s">
        <v>233</v>
      </c>
      <c r="N9" s="1" t="s">
        <v>233</v>
      </c>
      <c r="O9" s="1" t="s">
        <v>234</v>
      </c>
      <c r="P9" s="1" t="s">
        <v>235</v>
      </c>
      <c r="Q9" s="1" t="s">
        <v>236</v>
      </c>
      <c r="R9" s="1" t="s">
        <v>293</v>
      </c>
      <c r="S9" s="1" t="s">
        <v>238</v>
      </c>
      <c r="T9" s="1" t="s">
        <v>239</v>
      </c>
      <c r="U9" s="1" t="s">
        <v>240</v>
      </c>
      <c r="V9" s="1" t="s">
        <v>250</v>
      </c>
    </row>
    <row r="10" s="1" customFormat="1" spans="1:22">
      <c r="A10" s="3">
        <v>999225599526599</v>
      </c>
      <c r="B10" s="1" t="s">
        <v>294</v>
      </c>
      <c r="C10" s="1" t="s">
        <v>295</v>
      </c>
      <c r="D10" s="1" t="s">
        <v>260</v>
      </c>
      <c r="E10" s="1" t="s">
        <v>296</v>
      </c>
      <c r="F10" s="1" t="s">
        <v>285</v>
      </c>
      <c r="G10" s="1" t="s">
        <v>224</v>
      </c>
      <c r="H10" s="1" t="s">
        <v>230</v>
      </c>
      <c r="I10" s="1" t="s">
        <v>297</v>
      </c>
      <c r="J10" s="1" t="s">
        <v>30</v>
      </c>
      <c r="K10" s="1" t="s">
        <v>298</v>
      </c>
      <c r="L10" s="1" t="s">
        <v>298</v>
      </c>
      <c r="M10" s="1" t="s">
        <v>233</v>
      </c>
      <c r="N10" s="1" t="s">
        <v>233</v>
      </c>
      <c r="O10" s="1" t="s">
        <v>234</v>
      </c>
      <c r="P10" s="1" t="s">
        <v>235</v>
      </c>
      <c r="Q10" s="1" t="s">
        <v>236</v>
      </c>
      <c r="R10" s="1" t="s">
        <v>299</v>
      </c>
      <c r="S10" s="1" t="s">
        <v>238</v>
      </c>
      <c r="T10" s="1" t="s">
        <v>239</v>
      </c>
      <c r="U10" s="1" t="s">
        <v>240</v>
      </c>
      <c r="V10" s="1" t="s">
        <v>250</v>
      </c>
    </row>
    <row r="11" s="1" customFormat="1" spans="1:22">
      <c r="A11" s="3">
        <v>999225525421297</v>
      </c>
      <c r="B11" s="1" t="s">
        <v>300</v>
      </c>
      <c r="C11" s="1" t="s">
        <v>301</v>
      </c>
      <c r="D11" s="1" t="s">
        <v>302</v>
      </c>
      <c r="E11" s="1" t="s">
        <v>303</v>
      </c>
      <c r="F11" s="1" t="s">
        <v>263</v>
      </c>
      <c r="G11" s="1" t="s">
        <v>228</v>
      </c>
      <c r="H11" s="1" t="s">
        <v>230</v>
      </c>
      <c r="I11" s="1" t="s">
        <v>304</v>
      </c>
      <c r="J11" s="1" t="s">
        <v>30</v>
      </c>
      <c r="K11" s="1" t="s">
        <v>305</v>
      </c>
      <c r="L11" s="1" t="s">
        <v>305</v>
      </c>
      <c r="M11" s="1" t="s">
        <v>233</v>
      </c>
      <c r="N11" s="1" t="s">
        <v>233</v>
      </c>
      <c r="O11" s="1" t="s">
        <v>234</v>
      </c>
      <c r="P11" s="1" t="s">
        <v>235</v>
      </c>
      <c r="Q11" s="1" t="s">
        <v>236</v>
      </c>
      <c r="R11" s="1" t="s">
        <v>306</v>
      </c>
      <c r="S11" s="1" t="s">
        <v>238</v>
      </c>
      <c r="T11" s="1" t="s">
        <v>239</v>
      </c>
      <c r="U11" s="1" t="s">
        <v>240</v>
      </c>
      <c r="V11" s="1" t="s">
        <v>250</v>
      </c>
    </row>
    <row r="12" s="1" customFormat="1" spans="1:22">
      <c r="A12" s="3">
        <v>999225517084131</v>
      </c>
      <c r="B12" s="1" t="s">
        <v>307</v>
      </c>
      <c r="C12" s="1" t="s">
        <v>308</v>
      </c>
      <c r="D12" s="1" t="s">
        <v>309</v>
      </c>
      <c r="E12" s="1" t="s">
        <v>310</v>
      </c>
      <c r="F12" s="1" t="s">
        <v>263</v>
      </c>
      <c r="G12" s="1" t="s">
        <v>246</v>
      </c>
      <c r="H12" s="1" t="s">
        <v>230</v>
      </c>
      <c r="I12" s="1" t="s">
        <v>311</v>
      </c>
      <c r="J12" s="1" t="s">
        <v>30</v>
      </c>
      <c r="K12" s="1" t="s">
        <v>312</v>
      </c>
      <c r="L12" s="1" t="s">
        <v>312</v>
      </c>
      <c r="M12" s="1" t="s">
        <v>233</v>
      </c>
      <c r="N12" s="1" t="s">
        <v>233</v>
      </c>
      <c r="O12" s="1" t="s">
        <v>234</v>
      </c>
      <c r="P12" s="1" t="s">
        <v>235</v>
      </c>
      <c r="Q12" s="1" t="s">
        <v>236</v>
      </c>
      <c r="R12" s="1" t="s">
        <v>313</v>
      </c>
      <c r="S12" s="1" t="s">
        <v>238</v>
      </c>
      <c r="T12" s="1" t="s">
        <v>239</v>
      </c>
      <c r="U12" s="1" t="s">
        <v>240</v>
      </c>
      <c r="V12" s="1" t="s">
        <v>241</v>
      </c>
    </row>
    <row r="13" s="1" customFormat="1" spans="1:22">
      <c r="A13" s="3">
        <v>999225498689184</v>
      </c>
      <c r="B13" s="1" t="s">
        <v>307</v>
      </c>
      <c r="C13" s="1" t="s">
        <v>314</v>
      </c>
      <c r="D13" s="1" t="s">
        <v>315</v>
      </c>
      <c r="E13" s="1" t="s">
        <v>316</v>
      </c>
      <c r="F13" s="1" t="s">
        <v>317</v>
      </c>
      <c r="G13" s="1" t="s">
        <v>224</v>
      </c>
      <c r="H13" s="1" t="s">
        <v>230</v>
      </c>
      <c r="I13" s="1" t="s">
        <v>318</v>
      </c>
      <c r="J13" s="1" t="s">
        <v>30</v>
      </c>
      <c r="K13" s="1" t="s">
        <v>319</v>
      </c>
      <c r="L13" s="1" t="s">
        <v>319</v>
      </c>
      <c r="M13" s="1" t="s">
        <v>233</v>
      </c>
      <c r="N13" s="1" t="s">
        <v>233</v>
      </c>
      <c r="O13" s="1" t="s">
        <v>234</v>
      </c>
      <c r="P13" s="1" t="s">
        <v>235</v>
      </c>
      <c r="Q13" s="1" t="s">
        <v>236</v>
      </c>
      <c r="R13" s="1" t="s">
        <v>320</v>
      </c>
      <c r="S13" s="1" t="s">
        <v>238</v>
      </c>
      <c r="T13" s="1" t="s">
        <v>239</v>
      </c>
      <c r="U13" s="1" t="s">
        <v>240</v>
      </c>
      <c r="V13" s="1" t="s">
        <v>250</v>
      </c>
    </row>
    <row r="14" s="1" customFormat="1" spans="1:22">
      <c r="A14" s="3">
        <v>999225459774099</v>
      </c>
      <c r="B14" s="1" t="s">
        <v>321</v>
      </c>
      <c r="C14" s="1" t="s">
        <v>322</v>
      </c>
      <c r="D14" s="1" t="s">
        <v>323</v>
      </c>
      <c r="E14" s="1" t="s">
        <v>324</v>
      </c>
      <c r="F14" s="1" t="s">
        <v>263</v>
      </c>
      <c r="G14" s="1" t="s">
        <v>228</v>
      </c>
      <c r="H14" s="1" t="s">
        <v>230</v>
      </c>
      <c r="I14" s="1" t="s">
        <v>325</v>
      </c>
      <c r="J14" s="1" t="s">
        <v>30</v>
      </c>
      <c r="K14" s="1" t="s">
        <v>326</v>
      </c>
      <c r="L14" s="1" t="s">
        <v>326</v>
      </c>
      <c r="M14" s="1" t="s">
        <v>233</v>
      </c>
      <c r="N14" s="1" t="s">
        <v>233</v>
      </c>
      <c r="O14" s="1" t="s">
        <v>234</v>
      </c>
      <c r="P14" s="1" t="s">
        <v>235</v>
      </c>
      <c r="Q14" s="1" t="s">
        <v>236</v>
      </c>
      <c r="R14" s="1" t="s">
        <v>327</v>
      </c>
      <c r="S14" s="1" t="s">
        <v>238</v>
      </c>
      <c r="T14" s="1" t="s">
        <v>239</v>
      </c>
      <c r="U14" s="1" t="s">
        <v>240</v>
      </c>
      <c r="V14" s="1" t="s">
        <v>250</v>
      </c>
    </row>
    <row r="15" s="1" customFormat="1" spans="1:22">
      <c r="A15" s="3">
        <v>999225421419259</v>
      </c>
      <c r="B15" s="1" t="s">
        <v>328</v>
      </c>
      <c r="C15" s="1" t="s">
        <v>329</v>
      </c>
      <c r="D15" s="1" t="s">
        <v>330</v>
      </c>
      <c r="E15" s="1" t="s">
        <v>331</v>
      </c>
      <c r="F15" s="1" t="s">
        <v>285</v>
      </c>
      <c r="G15" s="1" t="s">
        <v>228</v>
      </c>
      <c r="H15" s="1" t="s">
        <v>230</v>
      </c>
      <c r="I15" s="1" t="s">
        <v>332</v>
      </c>
      <c r="J15" s="1" t="s">
        <v>30</v>
      </c>
      <c r="K15" s="1" t="s">
        <v>333</v>
      </c>
      <c r="L15" s="1" t="s">
        <v>333</v>
      </c>
      <c r="M15" s="1" t="s">
        <v>233</v>
      </c>
      <c r="N15" s="1" t="s">
        <v>233</v>
      </c>
      <c r="O15" s="1" t="s">
        <v>234</v>
      </c>
      <c r="P15" s="1" t="s">
        <v>235</v>
      </c>
      <c r="Q15" s="1" t="s">
        <v>236</v>
      </c>
      <c r="R15" s="1" t="s">
        <v>334</v>
      </c>
      <c r="S15" s="1" t="s">
        <v>238</v>
      </c>
      <c r="T15" s="1" t="s">
        <v>239</v>
      </c>
      <c r="U15" s="1" t="s">
        <v>240</v>
      </c>
      <c r="V15" s="1" t="s">
        <v>250</v>
      </c>
    </row>
    <row r="16" s="1" customFormat="1" spans="1:22">
      <c r="A16" s="3">
        <v>999225421056171</v>
      </c>
      <c r="B16" s="1" t="s">
        <v>328</v>
      </c>
      <c r="C16" s="1" t="s">
        <v>335</v>
      </c>
      <c r="D16" s="1" t="s">
        <v>283</v>
      </c>
      <c r="E16" s="1" t="s">
        <v>336</v>
      </c>
      <c r="F16" s="1" t="s">
        <v>242</v>
      </c>
      <c r="G16" s="1" t="s">
        <v>285</v>
      </c>
      <c r="H16" s="1" t="s">
        <v>230</v>
      </c>
      <c r="I16" s="1" t="s">
        <v>337</v>
      </c>
      <c r="J16" s="1" t="s">
        <v>30</v>
      </c>
      <c r="K16" s="1" t="s">
        <v>338</v>
      </c>
      <c r="L16" s="1" t="s">
        <v>338</v>
      </c>
      <c r="M16" s="1" t="s">
        <v>233</v>
      </c>
      <c r="N16" s="1" t="s">
        <v>233</v>
      </c>
      <c r="O16" s="1" t="s">
        <v>234</v>
      </c>
      <c r="P16" s="1" t="s">
        <v>235</v>
      </c>
      <c r="Q16" s="1" t="s">
        <v>236</v>
      </c>
      <c r="R16" s="1" t="s">
        <v>339</v>
      </c>
      <c r="S16" s="1" t="s">
        <v>238</v>
      </c>
      <c r="T16" s="1" t="s">
        <v>239</v>
      </c>
      <c r="U16" s="1" t="s">
        <v>240</v>
      </c>
      <c r="V16" s="1" t="s">
        <v>250</v>
      </c>
    </row>
    <row r="17" s="1" customFormat="1" spans="1:22">
      <c r="A17" s="3">
        <v>999225403644713</v>
      </c>
      <c r="B17" s="1" t="s">
        <v>328</v>
      </c>
      <c r="C17" s="1" t="s">
        <v>340</v>
      </c>
      <c r="D17" s="1" t="s">
        <v>283</v>
      </c>
      <c r="E17" s="1" t="s">
        <v>341</v>
      </c>
      <c r="F17" s="1" t="s">
        <v>317</v>
      </c>
      <c r="G17" s="1" t="s">
        <v>285</v>
      </c>
      <c r="H17" s="1" t="s">
        <v>230</v>
      </c>
      <c r="I17" s="1" t="s">
        <v>342</v>
      </c>
      <c r="J17" s="1" t="s">
        <v>30</v>
      </c>
      <c r="K17" s="1" t="s">
        <v>343</v>
      </c>
      <c r="L17" s="1" t="s">
        <v>343</v>
      </c>
      <c r="M17" s="1" t="s">
        <v>233</v>
      </c>
      <c r="N17" s="1" t="s">
        <v>233</v>
      </c>
      <c r="O17" s="1" t="s">
        <v>234</v>
      </c>
      <c r="P17" s="1" t="s">
        <v>235</v>
      </c>
      <c r="Q17" s="1" t="s">
        <v>236</v>
      </c>
      <c r="R17" s="1" t="s">
        <v>344</v>
      </c>
      <c r="S17" s="1" t="s">
        <v>238</v>
      </c>
      <c r="T17" s="1" t="s">
        <v>239</v>
      </c>
      <c r="U17" s="1" t="s">
        <v>240</v>
      </c>
      <c r="V17" s="1" t="s">
        <v>250</v>
      </c>
    </row>
    <row r="18" s="1" customFormat="1" spans="1:22">
      <c r="A18" s="3">
        <v>999225402418209</v>
      </c>
      <c r="B18" s="1" t="s">
        <v>328</v>
      </c>
      <c r="C18" s="1" t="s">
        <v>345</v>
      </c>
      <c r="D18" s="1" t="s">
        <v>346</v>
      </c>
      <c r="E18" s="1" t="s">
        <v>347</v>
      </c>
      <c r="F18" s="1" t="s">
        <v>263</v>
      </c>
      <c r="G18" s="1" t="s">
        <v>228</v>
      </c>
      <c r="H18" s="1" t="s">
        <v>230</v>
      </c>
      <c r="I18" s="1" t="s">
        <v>348</v>
      </c>
      <c r="J18" s="1" t="s">
        <v>30</v>
      </c>
      <c r="K18" s="1" t="s">
        <v>349</v>
      </c>
      <c r="L18" s="1" t="s">
        <v>349</v>
      </c>
      <c r="M18" s="1" t="s">
        <v>233</v>
      </c>
      <c r="N18" s="1" t="s">
        <v>233</v>
      </c>
      <c r="O18" s="1" t="s">
        <v>234</v>
      </c>
      <c r="P18" s="1" t="s">
        <v>235</v>
      </c>
      <c r="Q18" s="1" t="s">
        <v>236</v>
      </c>
      <c r="R18" s="1" t="s">
        <v>350</v>
      </c>
      <c r="S18" s="1" t="s">
        <v>238</v>
      </c>
      <c r="T18" s="1" t="s">
        <v>239</v>
      </c>
      <c r="U18" s="1" t="s">
        <v>240</v>
      </c>
      <c r="V18" s="1" t="s">
        <v>351</v>
      </c>
    </row>
    <row r="19" s="1" customFormat="1" spans="1:22">
      <c r="A19" s="3">
        <v>999225348404577</v>
      </c>
      <c r="B19" s="1" t="s">
        <v>352</v>
      </c>
      <c r="C19" s="1" t="s">
        <v>353</v>
      </c>
      <c r="D19" s="1" t="s">
        <v>346</v>
      </c>
      <c r="E19" s="1" t="s">
        <v>354</v>
      </c>
      <c r="F19" s="1" t="s">
        <v>242</v>
      </c>
      <c r="G19" s="1" t="s">
        <v>285</v>
      </c>
      <c r="H19" s="1" t="s">
        <v>230</v>
      </c>
      <c r="I19" s="1" t="s">
        <v>355</v>
      </c>
      <c r="J19" s="1" t="s">
        <v>30</v>
      </c>
      <c r="K19" s="1" t="s">
        <v>356</v>
      </c>
      <c r="L19" s="1" t="s">
        <v>356</v>
      </c>
      <c r="M19" s="1" t="s">
        <v>233</v>
      </c>
      <c r="N19" s="1" t="s">
        <v>233</v>
      </c>
      <c r="O19" s="1" t="s">
        <v>234</v>
      </c>
      <c r="P19" s="1" t="s">
        <v>235</v>
      </c>
      <c r="Q19" s="1" t="s">
        <v>236</v>
      </c>
      <c r="R19" s="1" t="s">
        <v>357</v>
      </c>
      <c r="S19" s="1" t="s">
        <v>238</v>
      </c>
      <c r="T19" s="1" t="s">
        <v>239</v>
      </c>
      <c r="U19" s="1" t="s">
        <v>240</v>
      </c>
      <c r="V19" s="1" t="s">
        <v>351</v>
      </c>
    </row>
    <row r="20" s="1" customFormat="1" spans="1:22">
      <c r="A20" s="3">
        <v>999225303459283</v>
      </c>
      <c r="B20" s="1" t="s">
        <v>358</v>
      </c>
      <c r="C20" s="1" t="s">
        <v>359</v>
      </c>
      <c r="D20" s="1" t="s">
        <v>283</v>
      </c>
      <c r="E20" s="1" t="s">
        <v>360</v>
      </c>
      <c r="F20" s="1" t="s">
        <v>317</v>
      </c>
      <c r="G20" s="1" t="s">
        <v>271</v>
      </c>
      <c r="H20" s="1" t="s">
        <v>230</v>
      </c>
      <c r="I20" s="1" t="s">
        <v>361</v>
      </c>
      <c r="J20" s="1" t="s">
        <v>30</v>
      </c>
      <c r="K20" s="1" t="s">
        <v>362</v>
      </c>
      <c r="L20" s="1" t="s">
        <v>362</v>
      </c>
      <c r="M20" s="1" t="s">
        <v>233</v>
      </c>
      <c r="N20" s="1" t="s">
        <v>233</v>
      </c>
      <c r="O20" s="1" t="s">
        <v>234</v>
      </c>
      <c r="P20" s="1" t="s">
        <v>235</v>
      </c>
      <c r="Q20" s="1" t="s">
        <v>236</v>
      </c>
      <c r="R20" s="1" t="s">
        <v>363</v>
      </c>
      <c r="S20" s="1" t="s">
        <v>238</v>
      </c>
      <c r="T20" s="1" t="s">
        <v>239</v>
      </c>
      <c r="U20" s="1" t="s">
        <v>240</v>
      </c>
      <c r="V20" s="1" t="s">
        <v>250</v>
      </c>
    </row>
    <row r="21" s="1" customFormat="1" spans="1:22">
      <c r="A21" s="3">
        <v>999225292243510</v>
      </c>
      <c r="B21" s="1" t="s">
        <v>358</v>
      </c>
      <c r="C21" s="1" t="s">
        <v>364</v>
      </c>
      <c r="D21" s="1" t="s">
        <v>365</v>
      </c>
      <c r="E21" s="1" t="s">
        <v>366</v>
      </c>
      <c r="F21" s="1" t="s">
        <v>228</v>
      </c>
      <c r="G21" s="1" t="s">
        <v>229</v>
      </c>
      <c r="H21" s="1" t="s">
        <v>230</v>
      </c>
      <c r="I21" s="1" t="s">
        <v>367</v>
      </c>
      <c r="J21" s="1" t="s">
        <v>30</v>
      </c>
      <c r="K21" s="1" t="s">
        <v>368</v>
      </c>
      <c r="L21" s="1" t="s">
        <v>368</v>
      </c>
      <c r="M21" s="1" t="s">
        <v>233</v>
      </c>
      <c r="N21" s="1" t="s">
        <v>233</v>
      </c>
      <c r="O21" s="1" t="s">
        <v>234</v>
      </c>
      <c r="P21" s="1" t="s">
        <v>235</v>
      </c>
      <c r="Q21" s="1" t="s">
        <v>236</v>
      </c>
      <c r="R21" s="1" t="s">
        <v>369</v>
      </c>
      <c r="S21" s="1" t="s">
        <v>238</v>
      </c>
      <c r="T21" s="1" t="s">
        <v>239</v>
      </c>
      <c r="U21" s="1" t="s">
        <v>240</v>
      </c>
      <c r="V21" s="1" t="s">
        <v>241</v>
      </c>
    </row>
    <row r="22" s="1" customFormat="1" spans="1:22">
      <c r="A22" s="3">
        <v>999225279658718</v>
      </c>
      <c r="B22" s="1" t="s">
        <v>370</v>
      </c>
      <c r="C22" s="1" t="s">
        <v>371</v>
      </c>
      <c r="D22" s="1" t="s">
        <v>315</v>
      </c>
      <c r="E22" s="1" t="s">
        <v>372</v>
      </c>
      <c r="F22" s="1" t="s">
        <v>262</v>
      </c>
      <c r="G22" s="1" t="s">
        <v>263</v>
      </c>
      <c r="H22" s="1" t="s">
        <v>230</v>
      </c>
      <c r="I22" s="1" t="s">
        <v>373</v>
      </c>
      <c r="J22" s="1" t="s">
        <v>30</v>
      </c>
      <c r="K22" s="1" t="s">
        <v>374</v>
      </c>
      <c r="L22" s="1" t="s">
        <v>374</v>
      </c>
      <c r="M22" s="1" t="s">
        <v>233</v>
      </c>
      <c r="N22" s="1" t="s">
        <v>233</v>
      </c>
      <c r="O22" s="1" t="s">
        <v>234</v>
      </c>
      <c r="P22" s="1" t="s">
        <v>235</v>
      </c>
      <c r="Q22" s="1" t="s">
        <v>236</v>
      </c>
      <c r="R22" s="1" t="s">
        <v>375</v>
      </c>
      <c r="S22" s="1" t="s">
        <v>238</v>
      </c>
      <c r="T22" s="1" t="s">
        <v>239</v>
      </c>
      <c r="U22" s="1" t="s">
        <v>240</v>
      </c>
      <c r="V22" s="1" t="s">
        <v>250</v>
      </c>
    </row>
    <row r="23" s="1" customFormat="1" spans="1:22">
      <c r="A23" s="3">
        <v>999225093819897</v>
      </c>
      <c r="B23" s="1" t="s">
        <v>376</v>
      </c>
      <c r="C23" s="1" t="s">
        <v>377</v>
      </c>
      <c r="D23" s="1" t="s">
        <v>378</v>
      </c>
      <c r="E23" s="1" t="s">
        <v>379</v>
      </c>
      <c r="F23" s="1" t="s">
        <v>251</v>
      </c>
      <c r="G23" s="1" t="s">
        <v>271</v>
      </c>
      <c r="H23" s="1" t="s">
        <v>230</v>
      </c>
      <c r="I23" s="1" t="s">
        <v>380</v>
      </c>
      <c r="J23" s="1" t="s">
        <v>30</v>
      </c>
      <c r="K23" s="1" t="s">
        <v>381</v>
      </c>
      <c r="L23" s="1" t="s">
        <v>381</v>
      </c>
      <c r="M23" s="1" t="s">
        <v>233</v>
      </c>
      <c r="N23" s="1" t="s">
        <v>233</v>
      </c>
      <c r="O23" s="1" t="s">
        <v>234</v>
      </c>
      <c r="P23" s="1" t="s">
        <v>235</v>
      </c>
      <c r="Q23" s="1" t="s">
        <v>236</v>
      </c>
      <c r="R23" s="1" t="s">
        <v>382</v>
      </c>
      <c r="S23" s="1" t="s">
        <v>238</v>
      </c>
      <c r="T23" s="1" t="s">
        <v>239</v>
      </c>
      <c r="U23" s="1" t="s">
        <v>240</v>
      </c>
      <c r="V23" s="1" t="s">
        <v>250</v>
      </c>
    </row>
    <row r="24" s="1" customFormat="1" spans="1:22">
      <c r="A24" s="4">
        <v>9.99224942829643e+29</v>
      </c>
      <c r="B24" s="1" t="s">
        <v>383</v>
      </c>
      <c r="C24" s="1" t="s">
        <v>384</v>
      </c>
      <c r="D24" s="1" t="s">
        <v>385</v>
      </c>
      <c r="E24" s="1" t="s">
        <v>386</v>
      </c>
      <c r="F24" s="1" t="s">
        <v>285</v>
      </c>
      <c r="G24" s="1" t="s">
        <v>271</v>
      </c>
      <c r="H24" s="1" t="s">
        <v>230</v>
      </c>
      <c r="I24" s="1" t="s">
        <v>234</v>
      </c>
      <c r="J24" s="1" t="s">
        <v>30</v>
      </c>
      <c r="K24" s="1" t="s">
        <v>234</v>
      </c>
      <c r="L24" s="1" t="s">
        <v>234</v>
      </c>
      <c r="M24" s="1" t="s">
        <v>233</v>
      </c>
      <c r="N24" s="1" t="s">
        <v>233</v>
      </c>
      <c r="O24" s="1" t="s">
        <v>234</v>
      </c>
      <c r="P24" s="1" t="s">
        <v>235</v>
      </c>
      <c r="Q24" s="1" t="s">
        <v>236</v>
      </c>
      <c r="R24" s="1" t="s">
        <v>387</v>
      </c>
      <c r="S24" s="1" t="s">
        <v>238</v>
      </c>
      <c r="T24" s="1" t="s">
        <v>239</v>
      </c>
      <c r="U24" s="1" t="s">
        <v>240</v>
      </c>
      <c r="V24" s="1" t="s">
        <v>250</v>
      </c>
    </row>
    <row r="25" s="1" customFormat="1" spans="1:22">
      <c r="A25" s="3">
        <v>999224842208812</v>
      </c>
      <c r="B25" s="1" t="s">
        <v>388</v>
      </c>
      <c r="C25" s="1" t="s">
        <v>389</v>
      </c>
      <c r="D25" s="1" t="s">
        <v>385</v>
      </c>
      <c r="E25" s="1" t="s">
        <v>390</v>
      </c>
      <c r="F25" s="1" t="s">
        <v>224</v>
      </c>
      <c r="G25" s="1" t="s">
        <v>246</v>
      </c>
      <c r="H25" s="1" t="s">
        <v>230</v>
      </c>
      <c r="I25" s="1" t="s">
        <v>391</v>
      </c>
      <c r="J25" s="1" t="s">
        <v>30</v>
      </c>
      <c r="K25" s="1" t="s">
        <v>392</v>
      </c>
      <c r="L25" s="1" t="s">
        <v>392</v>
      </c>
      <c r="M25" s="1" t="s">
        <v>233</v>
      </c>
      <c r="N25" s="1" t="s">
        <v>233</v>
      </c>
      <c r="O25" s="1" t="s">
        <v>234</v>
      </c>
      <c r="P25" s="1" t="s">
        <v>235</v>
      </c>
      <c r="Q25" s="1" t="s">
        <v>236</v>
      </c>
      <c r="R25" s="1" t="s">
        <v>393</v>
      </c>
      <c r="S25" s="1" t="s">
        <v>238</v>
      </c>
      <c r="T25" s="1" t="s">
        <v>239</v>
      </c>
      <c r="U25" s="1" t="s">
        <v>240</v>
      </c>
      <c r="V25" s="1" t="s">
        <v>250</v>
      </c>
    </row>
    <row r="26" s="1" customFormat="1" spans="1:22">
      <c r="A26" s="3">
        <v>999224785097933</v>
      </c>
      <c r="B26" s="1" t="s">
        <v>394</v>
      </c>
      <c r="C26" s="1" t="s">
        <v>395</v>
      </c>
      <c r="D26" s="1" t="s">
        <v>385</v>
      </c>
      <c r="E26" s="1" t="s">
        <v>396</v>
      </c>
      <c r="F26" s="1" t="s">
        <v>271</v>
      </c>
      <c r="G26" s="1" t="s">
        <v>224</v>
      </c>
      <c r="H26" s="1" t="s">
        <v>230</v>
      </c>
      <c r="I26" s="1" t="s">
        <v>397</v>
      </c>
      <c r="J26" s="1" t="s">
        <v>30</v>
      </c>
      <c r="K26" s="1" t="s">
        <v>398</v>
      </c>
      <c r="L26" s="1" t="s">
        <v>398</v>
      </c>
      <c r="M26" s="1" t="s">
        <v>233</v>
      </c>
      <c r="N26" s="1" t="s">
        <v>233</v>
      </c>
      <c r="O26" s="1" t="s">
        <v>234</v>
      </c>
      <c r="P26" s="1" t="s">
        <v>235</v>
      </c>
      <c r="Q26" s="1" t="s">
        <v>236</v>
      </c>
      <c r="R26" s="1" t="s">
        <v>399</v>
      </c>
      <c r="S26" s="1" t="s">
        <v>238</v>
      </c>
      <c r="T26" s="1" t="s">
        <v>239</v>
      </c>
      <c r="U26" s="1" t="s">
        <v>240</v>
      </c>
      <c r="V26" s="1" t="s">
        <v>250</v>
      </c>
    </row>
    <row r="27" s="1" customFormat="1" spans="1:22">
      <c r="A27" s="3">
        <v>999224712191383</v>
      </c>
      <c r="B27" s="1" t="s">
        <v>400</v>
      </c>
      <c r="C27" s="1" t="s">
        <v>401</v>
      </c>
      <c r="D27" s="1" t="s">
        <v>402</v>
      </c>
      <c r="E27" s="1" t="s">
        <v>403</v>
      </c>
      <c r="F27" s="1" t="s">
        <v>224</v>
      </c>
      <c r="G27" s="1" t="s">
        <v>246</v>
      </c>
      <c r="H27" s="1" t="s">
        <v>230</v>
      </c>
      <c r="I27" s="1" t="s">
        <v>404</v>
      </c>
      <c r="J27" s="1" t="s">
        <v>30</v>
      </c>
      <c r="K27" s="1" t="s">
        <v>405</v>
      </c>
      <c r="L27" s="1" t="s">
        <v>405</v>
      </c>
      <c r="M27" s="1" t="s">
        <v>233</v>
      </c>
      <c r="N27" s="1" t="s">
        <v>233</v>
      </c>
      <c r="O27" s="1" t="s">
        <v>234</v>
      </c>
      <c r="P27" s="1" t="s">
        <v>235</v>
      </c>
      <c r="Q27" s="1" t="s">
        <v>236</v>
      </c>
      <c r="R27" s="1" t="s">
        <v>406</v>
      </c>
      <c r="S27" s="1" t="s">
        <v>238</v>
      </c>
      <c r="T27" s="1" t="s">
        <v>239</v>
      </c>
      <c r="U27" s="1" t="s">
        <v>240</v>
      </c>
      <c r="V27" s="1" t="s">
        <v>250</v>
      </c>
    </row>
    <row r="28" s="1" customFormat="1" spans="1:22">
      <c r="A28" s="3">
        <v>24001632724</v>
      </c>
      <c r="B28" s="1" t="s">
        <v>407</v>
      </c>
      <c r="C28" s="1" t="s">
        <v>408</v>
      </c>
      <c r="D28" s="1" t="s">
        <v>409</v>
      </c>
      <c r="E28" s="1" t="s">
        <v>410</v>
      </c>
      <c r="F28" s="1" t="s">
        <v>262</v>
      </c>
      <c r="G28" s="1" t="s">
        <v>263</v>
      </c>
      <c r="H28" s="1" t="s">
        <v>230</v>
      </c>
      <c r="I28" s="1" t="s">
        <v>411</v>
      </c>
      <c r="J28" s="1" t="s">
        <v>30</v>
      </c>
      <c r="K28" s="1" t="s">
        <v>412</v>
      </c>
      <c r="L28" s="1" t="s">
        <v>412</v>
      </c>
      <c r="M28" s="1" t="s">
        <v>233</v>
      </c>
      <c r="N28" s="1" t="s">
        <v>233</v>
      </c>
      <c r="O28" s="1" t="s">
        <v>234</v>
      </c>
      <c r="P28" s="1" t="s">
        <v>235</v>
      </c>
      <c r="Q28" s="1" t="s">
        <v>236</v>
      </c>
      <c r="R28" s="1" t="s">
        <v>413</v>
      </c>
      <c r="S28" s="1" t="s">
        <v>238</v>
      </c>
      <c r="T28" s="1" t="s">
        <v>239</v>
      </c>
      <c r="U28" s="1" t="s">
        <v>240</v>
      </c>
      <c r="V28" s="1" t="s">
        <v>414</v>
      </c>
    </row>
    <row r="29" s="1" customFormat="1" spans="1:22">
      <c r="A29" s="3">
        <v>23298194148</v>
      </c>
      <c r="B29" s="1" t="s">
        <v>415</v>
      </c>
      <c r="C29" s="1" t="s">
        <v>416</v>
      </c>
      <c r="D29" s="1" t="s">
        <v>283</v>
      </c>
      <c r="E29" s="1" t="s">
        <v>417</v>
      </c>
      <c r="F29" s="1" t="s">
        <v>262</v>
      </c>
      <c r="G29" s="1" t="s">
        <v>271</v>
      </c>
      <c r="H29" s="1" t="s">
        <v>230</v>
      </c>
      <c r="I29" s="1" t="s">
        <v>418</v>
      </c>
      <c r="J29" s="1" t="s">
        <v>30</v>
      </c>
      <c r="K29" s="1" t="s">
        <v>419</v>
      </c>
      <c r="L29" s="1" t="s">
        <v>419</v>
      </c>
      <c r="M29" s="1" t="s">
        <v>233</v>
      </c>
      <c r="N29" s="1" t="s">
        <v>233</v>
      </c>
      <c r="O29" s="1" t="s">
        <v>234</v>
      </c>
      <c r="P29" s="1" t="s">
        <v>235</v>
      </c>
      <c r="Q29" s="1" t="s">
        <v>236</v>
      </c>
      <c r="R29" s="1" t="s">
        <v>420</v>
      </c>
      <c r="S29" s="1" t="s">
        <v>238</v>
      </c>
      <c r="T29" s="1" t="s">
        <v>239</v>
      </c>
      <c r="U29" s="1" t="s">
        <v>240</v>
      </c>
      <c r="V29" s="1" t="s">
        <v>250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2023-08-14T02:57:04Z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