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对账!$A$1:$X$23</definedName>
  </definedNames>
  <calcPr calcId="144525"/>
</workbook>
</file>

<file path=xl/sharedStrings.xml><?xml version="1.0" encoding="utf-8"?>
<sst xmlns="http://schemas.openxmlformats.org/spreadsheetml/2006/main" count="784" uniqueCount="339">
  <si>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</si>
  <si>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</si>
  <si>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</si>
  <si>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</si>
  <si>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</si>
  <si>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</si>
  <si>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</si>
  <si>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</si>
  <si>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</si>
  <si>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</si>
  <si>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</si>
  <si>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</si>
  <si>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</si>
  <si>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</si>
  <si>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</si>
  <si>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</si>
  <si>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</si>
  <si>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</si>
  <si>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</si>
  <si>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</si>
  <si>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</si>
  <si>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</si>
  <si>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</si>
  <si>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</si>
  <si>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</si>
  <si>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999224744569208	</t>
  </si>
  <si>
    <t>Ctrip</t>
  </si>
  <si>
    <t>正常</t>
  </si>
  <si>
    <t>[苏梅岛]诺拉布里温泉度假酒店(Nora Buri Resort &amp; Spa)(44800321)</t>
  </si>
  <si>
    <t>豪华山坡房&lt;2人入住&gt;&lt;不退款&gt;</t>
  </si>
  <si>
    <t>USD</t>
  </si>
  <si>
    <t>FEI/JINGJING,LI/ZHIWEI,HU/JINFEI,FU/LIWEI</t>
  </si>
  <si>
    <t>CA5326230812USD</t>
  </si>
  <si>
    <t>未提现</t>
  </si>
  <si>
    <t>携程开票</t>
  </si>
  <si>
    <t xml:space="preserve">3498413	</t>
  </si>
  <si>
    <t xml:space="preserve"> 89324	</t>
  </si>
  <si>
    <t xml:space="preserve">999224863524089	</t>
  </si>
  <si>
    <t>[普吉岛]普吉岛芭东美爵大酒店(Grand Mercure Phuket Patong)(40721618)</t>
  </si>
  <si>
    <t>高级特大床房&lt;1&gt;&lt;2人入住&gt;&lt;不退款&gt;</t>
  </si>
  <si>
    <t>YU/YU</t>
  </si>
  <si>
    <t xml:space="preserve">3527636	</t>
  </si>
  <si>
    <t xml:space="preserve">672329	</t>
  </si>
  <si>
    <t xml:space="preserve">999225900111111	</t>
  </si>
  <si>
    <t>[巴厘岛]勒吉安J4酒店(J4 Hotels Legian)(39041997)</t>
  </si>
  <si>
    <t>高级房&lt;1&gt;&lt;2人入住&gt;&lt;不退款&gt;</t>
  </si>
  <si>
    <t>OCTAVIARINA/FL TANTI</t>
  </si>
  <si>
    <t xml:space="preserve">3750218	</t>
  </si>
  <si>
    <t xml:space="preserve">8377508	</t>
  </si>
  <si>
    <t xml:space="preserve">999225901401276	</t>
  </si>
  <si>
    <t>[河内]河内内排机场酒店(Noi Bai Airport Hotel)(46891076)</t>
  </si>
  <si>
    <t>标准房&lt;2人入住&gt;&lt;不退款&gt;</t>
  </si>
  <si>
    <t>XU/ZICHENG</t>
  </si>
  <si>
    <t xml:space="preserve">3750302	</t>
  </si>
  <si>
    <t xml:space="preserve">|63914080	</t>
  </si>
  <si>
    <t xml:space="preserve">999224088584186	</t>
  </si>
  <si>
    <t>[湄林]拉雅古迹酒店(Raya Heritage)(44694548)</t>
  </si>
  <si>
    <t>套房(带露台)&lt;2人入住&gt;&lt;不退款&gt;</t>
  </si>
  <si>
    <t>ZHOU/ZHENG,Wu/Luze</t>
  </si>
  <si>
    <t>CA5326230813USD</t>
  </si>
  <si>
    <t xml:space="preserve">3352136	</t>
  </si>
  <si>
    <t xml:space="preserve">21364	</t>
  </si>
  <si>
    <t xml:space="preserve">999224493909274	</t>
  </si>
  <si>
    <t>[新加坡]新加坡史各士皇族酒店(Royal Plaza on Scotts)(37230830)</t>
  </si>
  <si>
    <t>豪华特大床房&lt;2人入住&gt;&lt;不退款&gt;</t>
  </si>
  <si>
    <t>GAO/JIE,ZHANG/SHUNLI</t>
  </si>
  <si>
    <t xml:space="preserve">3438741	</t>
  </si>
  <si>
    <t xml:space="preserve">3646491	</t>
  </si>
  <si>
    <t xml:space="preserve">999225857029231	</t>
  </si>
  <si>
    <t>[曼谷]曼谷素坤逸航站 21 中心酒店(Grande Centre Point Hotel Terminal 21)(37197363)</t>
  </si>
  <si>
    <t>至尊豪华房&lt;2人入住&gt;&lt;不退款&gt;</t>
  </si>
  <si>
    <t>Lee/Yee teng</t>
  </si>
  <si>
    <t xml:space="preserve">3741310	</t>
  </si>
  <si>
    <t xml:space="preserve">442837	</t>
  </si>
  <si>
    <t xml:space="preserve">999225929123700	</t>
  </si>
  <si>
    <t>[Guntung Payung]班贾巴鲁马辰法维酒店(Favehotel Banjarbaru)(39040560)</t>
  </si>
  <si>
    <t>致爱房&lt;2人入住&gt;&lt;不退款&gt;&lt;早餐&gt;</t>
  </si>
  <si>
    <t>Raharjo /Aditya</t>
  </si>
  <si>
    <t xml:space="preserve">3754863	</t>
  </si>
  <si>
    <t xml:space="preserve">8384194	</t>
  </si>
  <si>
    <t xml:space="preserve">999225929780332	</t>
  </si>
  <si>
    <t>[Racha Thewa]德维拉素万那普酒店(Dwella Suvarnabhumi)(39033997)</t>
  </si>
  <si>
    <t>Superior Double Bed No Airport Transfer&lt;2人入住&gt;&lt;不退款&gt;</t>
  </si>
  <si>
    <t>Chenchira/Canabun</t>
  </si>
  <si>
    <t xml:space="preserve">3754946	</t>
  </si>
  <si>
    <t xml:space="preserve">HGUConf64578395	</t>
  </si>
  <si>
    <t xml:space="preserve">999225934196345	</t>
  </si>
  <si>
    <t>[巴厘岛]达诺亚私人华丽住宅别墅酒店(Danoya Private Luxury Residences)(46879667)</t>
  </si>
  <si>
    <t>私人游泳池二间卧室尊贵别墅&lt;2人入住&gt;&lt;不退款&gt;</t>
  </si>
  <si>
    <t>BAOZHONG/LIANG</t>
  </si>
  <si>
    <t xml:space="preserve">3756313	</t>
  </si>
  <si>
    <t xml:space="preserve">-64661578	</t>
  </si>
  <si>
    <t xml:space="preserve">999224698286018	</t>
  </si>
  <si>
    <t>[普吉岛]普吉岛卡塔坦尼海滩度假村(Katathani Phuket Beach Resort)(40721646)</t>
  </si>
  <si>
    <t>池景豪华房(步丽楼)&lt;2人入住&gt;&lt;不退款&gt;&lt;早餐&gt;</t>
  </si>
  <si>
    <t>WANG/XING,WANH/XING,LI/DANPING,WANG/BOHAN</t>
  </si>
  <si>
    <t>CA5326230814USD</t>
  </si>
  <si>
    <t xml:space="preserve">3485016	</t>
  </si>
  <si>
    <t xml:space="preserve">10872759-60	</t>
  </si>
  <si>
    <t xml:space="preserve">999224749729688	</t>
  </si>
  <si>
    <t>[新加坡]新加坡圣淘沙索菲特度假村及水疗中心(Sofitel Singapore Sentosa Resort &amp; Spa (SG Clean))(37241146)</t>
  </si>
  <si>
    <t>奢华特大床房&lt;2人入住&gt;&lt;不退款&gt;&lt;早餐&gt;</t>
  </si>
  <si>
    <t>LI/ZHUJUAN</t>
  </si>
  <si>
    <t xml:space="preserve">3499658	</t>
  </si>
  <si>
    <t xml:space="preserve">75245567	</t>
  </si>
  <si>
    <t xml:space="preserve">999224749753292	</t>
  </si>
  <si>
    <t>TIAN/QIUWEN,WU/TONGYU</t>
  </si>
  <si>
    <t xml:space="preserve">3499659	</t>
  </si>
  <si>
    <t xml:space="preserve">75272660	</t>
  </si>
  <si>
    <t xml:space="preserve">999225804759812	</t>
  </si>
  <si>
    <t>[芙蓉]芙蓉皇家朱兰酒店(Royale Chulan Seremban)(44692859)</t>
  </si>
  <si>
    <t>豪华房&lt;2人入住&gt;&lt;不退款&gt;</t>
  </si>
  <si>
    <t>FADZIL/SYAMIMI ZULAIKHA,MUSA/NADIA FARHANA</t>
  </si>
  <si>
    <t xml:space="preserve">3731332	</t>
  </si>
  <si>
    <t xml:space="preserve">1338459	</t>
  </si>
  <si>
    <t xml:space="preserve">999225865988333	</t>
  </si>
  <si>
    <t>豪华尊贵房&lt;1&gt;&lt;2人入住&gt;&lt;不退款&gt;</t>
  </si>
  <si>
    <t>ZHENG/ZISHENG</t>
  </si>
  <si>
    <t xml:space="preserve">3743217	</t>
  </si>
  <si>
    <t xml:space="preserve">442964	</t>
  </si>
  <si>
    <t xml:space="preserve">999225913359711	</t>
  </si>
  <si>
    <t>[河内]钻石传奇酒店(Diamond Legend Hotel)(44704526)</t>
  </si>
  <si>
    <t>高级双人或双床间&lt;2人入住&gt;&lt;不退款&gt;</t>
  </si>
  <si>
    <t>WU/XINGYI</t>
  </si>
  <si>
    <t xml:space="preserve">3753195	</t>
  </si>
  <si>
    <t xml:space="preserve">|64129824	</t>
  </si>
  <si>
    <t xml:space="preserve">999225916582335	</t>
  </si>
  <si>
    <t>[巴厘岛]红木酒店(Mahogany Hotel)(37196044)</t>
  </si>
  <si>
    <t>至尊高级房&lt;2人入住&gt;&lt;不退款&gt;</t>
  </si>
  <si>
    <t>CHANDRA/AYU</t>
  </si>
  <si>
    <t xml:space="preserve">3754222	</t>
  </si>
  <si>
    <t xml:space="preserve">10402925	</t>
  </si>
  <si>
    <t xml:space="preserve">999225936123762	</t>
  </si>
  <si>
    <t>[Bo Win]伊斯帕纳酒店(Eastpana Hotel)(39651351)</t>
  </si>
  <si>
    <t>高级双人房&lt;2人入住&gt;&lt;不退款&gt;&lt;早餐&gt;</t>
  </si>
  <si>
    <t>LU/CHUNLIANG,HUANG/XIN</t>
  </si>
  <si>
    <t xml:space="preserve">3756925	</t>
  </si>
  <si>
    <t>|64707257</t>
  </si>
  <si>
    <t xml:space="preserve">64707259	</t>
  </si>
  <si>
    <t xml:space="preserve">999225943866611	</t>
  </si>
  <si>
    <t>致爱房&lt;2人入住&gt;&lt;不退款&gt;</t>
  </si>
  <si>
    <t>LUKISTANTO/ADITYA</t>
  </si>
  <si>
    <t xml:space="preserve">3759617	</t>
  </si>
  <si>
    <t xml:space="preserve">8390371	</t>
  </si>
  <si>
    <t xml:space="preserve">999225948428188	</t>
  </si>
  <si>
    <t>[东京]上野萨东尼酒店(Hotel Sardonyx Ueno)(37201217)</t>
  </si>
  <si>
    <t>高级双人房&lt;2人入住&gt;&lt;不适用日本客人&gt;&lt;不退款&gt;&lt;早餐&gt;</t>
  </si>
  <si>
    <t>Zhang/Li</t>
  </si>
  <si>
    <t xml:space="preserve">3760473	</t>
  </si>
  <si>
    <t xml:space="preserve">	</t>
  </si>
  <si>
    <t xml:space="preserve">999225949046769	</t>
  </si>
  <si>
    <t>[八打灵再也]科塔达曼萨拉艾波勒 H 精品酒店(H Boutique Hotel Xplorer Kota Damansara)(39605745)</t>
  </si>
  <si>
    <t>高级大号床房（有窗）&lt;2人入住&gt;&lt;不退款&gt;</t>
  </si>
  <si>
    <t>hu/jianhui</t>
  </si>
  <si>
    <t xml:space="preserve">3760544	</t>
  </si>
  <si>
    <t xml:space="preserve">999225952260622	</t>
  </si>
  <si>
    <t>[合艾]合艾里瓦讷酒店(Leevana Hotel Hat Yai)(70665538)</t>
  </si>
  <si>
    <t>标准大床房&lt;2人入住&gt;&lt;不退款&gt;</t>
  </si>
  <si>
    <t>MAIOBCHUEY/YUTDANAI</t>
  </si>
  <si>
    <t xml:space="preserve">3761344	</t>
  </si>
  <si>
    <t>,</t>
  </si>
  <si>
    <t>USD 5944.5</t>
  </si>
  <si>
    <t>A230814095434911</t>
  </si>
  <si>
    <t>A230814095546911</t>
  </si>
  <si>
    <t>USD / HKD 当前参考汇率: 7.81733</t>
  </si>
  <si>
    <t>总计：5944.5 USD/
46470.12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</si>
  <si>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</si>
  <si>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</si>
  <si>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</si>
  <si>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</si>
  <si>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</si>
  <si>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</si>
  <si>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</si>
  <si>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</si>
  <si>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</si>
  <si>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</si>
  <si>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</si>
  <si>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</si>
  <si>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</si>
  <si>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</si>
  <si>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</si>
  <si>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</si>
  <si>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</si>
  <si>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</si>
  <si>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</si>
  <si>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2023-08-10</t>
  </si>
  <si>
    <t>3761344</t>
  </si>
  <si>
    <t>合艾里瓦讷酒店</t>
  </si>
  <si>
    <t>MAIOBCHUEY YUTDANAI</t>
  </si>
  <si>
    <t>2023-08-11</t>
  </si>
  <si>
    <t>退房日周结</t>
  </si>
  <si>
    <t>147.64</t>
  </si>
  <si>
    <t>20.43</t>
  </si>
  <si>
    <t>0</t>
  </si>
  <si>
    <t>0.00</t>
  </si>
  <si>
    <t>携程盛景国际直连</t>
  </si>
  <si>
    <t>01.010677</t>
  </si>
  <si>
    <t>2023-08-10 16:15:15</t>
  </si>
  <si>
    <t>否</t>
  </si>
  <si>
    <t>汇智国际旅游发展有限公司</t>
  </si>
  <si>
    <t>直连</t>
  </si>
  <si>
    <t>泰国</t>
  </si>
  <si>
    <t>3760544</t>
  </si>
  <si>
    <t>科塔达曼萨拉艾波勒 H 精品酒店</t>
  </si>
  <si>
    <t>hu jianhui</t>
  </si>
  <si>
    <t>200.18</t>
  </si>
  <si>
    <t>27.70</t>
  </si>
  <si>
    <t>2023-08-10 13:33:19</t>
  </si>
  <si>
    <t>马来西亚</t>
  </si>
  <si>
    <t>3760473</t>
  </si>
  <si>
    <t>上野萨东尼酒店</t>
  </si>
  <si>
    <t>Zhang Li</t>
  </si>
  <si>
    <t>616.14</t>
  </si>
  <si>
    <t>85.26</t>
  </si>
  <si>
    <t>2023-08-10 13:06:09</t>
  </si>
  <si>
    <t>日本</t>
  </si>
  <si>
    <t>3759617</t>
  </si>
  <si>
    <t>班贾巴鲁马辰法维酒店</t>
  </si>
  <si>
    <t>LUKISTANTO ADITYA</t>
  </si>
  <si>
    <t>200.83</t>
  </si>
  <si>
    <t>27.79</t>
  </si>
  <si>
    <t>2023-08-10 09:38:54</t>
  </si>
  <si>
    <t>印度尼西亚</t>
  </si>
  <si>
    <t>2023-08-09</t>
  </si>
  <si>
    <t>3756925</t>
  </si>
  <si>
    <t>伊斯帕纳酒店</t>
  </si>
  <si>
    <t>LU CHUNLIANG,HUANG XIN</t>
  </si>
  <si>
    <t>871.99</t>
  </si>
  <si>
    <t>120.52</t>
  </si>
  <si>
    <t>2023-08-09 18:40:10</t>
  </si>
  <si>
    <t>3756313</t>
  </si>
  <si>
    <t>达诺亚私人华丽住宅别墅酒店</t>
  </si>
  <si>
    <t>BAOZHONG LIANG</t>
  </si>
  <si>
    <t>1103.59</t>
  </si>
  <si>
    <t>152.53</t>
  </si>
  <si>
    <t>2023-08-09 16:21:32</t>
  </si>
  <si>
    <t>3754946</t>
  </si>
  <si>
    <t>德维拉素万那普酒店</t>
  </si>
  <si>
    <t>Chenchira Canabun</t>
  </si>
  <si>
    <t>140.72</t>
  </si>
  <si>
    <t>19.45</t>
  </si>
  <si>
    <t>2023-08-09 12:05:55</t>
  </si>
  <si>
    <t>3754863</t>
  </si>
  <si>
    <t>Raharjo Aditya</t>
  </si>
  <si>
    <t>246.43</t>
  </si>
  <si>
    <t>34.06</t>
  </si>
  <si>
    <t>2023-08-09 11:52:43</t>
  </si>
  <si>
    <t>3754222</t>
  </si>
  <si>
    <t>红木酒店</t>
  </si>
  <si>
    <t>CHANDRA AYU</t>
  </si>
  <si>
    <t>397.36</t>
  </si>
  <si>
    <t>54.92</t>
  </si>
  <si>
    <t>2023-08-09 08:15:12</t>
  </si>
  <si>
    <t>2023-08-08</t>
  </si>
  <si>
    <t>3750302</t>
  </si>
  <si>
    <t>河内内排机场酒店</t>
  </si>
  <si>
    <t>XU ZICHENG</t>
  </si>
  <si>
    <t>135.02</t>
  </si>
  <si>
    <t>18.73</t>
  </si>
  <si>
    <t>2023-08-08 13:37:38</t>
  </si>
  <si>
    <t>越南</t>
  </si>
  <si>
    <t>3750218</t>
  </si>
  <si>
    <t>勒吉安J4酒店</t>
  </si>
  <si>
    <t>OCTAVIARINA FL TANTI</t>
  </si>
  <si>
    <t>258.79</t>
  </si>
  <si>
    <t>35.90</t>
  </si>
  <si>
    <t>2023-08-08 13:13:56</t>
  </si>
  <si>
    <t>2023-08-06</t>
  </si>
  <si>
    <t>3741310</t>
  </si>
  <si>
    <t>曼谷素坤逸航站 21 中心酒店 (政府卫生认证)</t>
  </si>
  <si>
    <t>Lee Yee teng</t>
  </si>
  <si>
    <t>2574.05</t>
  </si>
  <si>
    <t>357.90</t>
  </si>
  <si>
    <t>2023-08-06 17:59:58</t>
  </si>
  <si>
    <t>直采</t>
  </si>
  <si>
    <t>2023-08-04</t>
  </si>
  <si>
    <t>3731332</t>
  </si>
  <si>
    <t>芙蓉皇家朱兰酒店</t>
  </si>
  <si>
    <t>FADZIL SYAMIMI ZULAIKHA,MUSA NADIA FARHANA</t>
  </si>
  <si>
    <t>414.01</t>
  </si>
  <si>
    <t>57.62</t>
  </si>
  <si>
    <t>2023-08-04 10:42:09</t>
  </si>
  <si>
    <t>3743217</t>
  </si>
  <si>
    <t>ZHENG ZISHENG</t>
  </si>
  <si>
    <t>3927.97</t>
  </si>
  <si>
    <t>546.15</t>
  </si>
  <si>
    <t>2023-08-07 12:51:19</t>
  </si>
  <si>
    <t>3753195</t>
  </si>
  <si>
    <t>钻石传奇酒店</t>
  </si>
  <si>
    <t>WU XINGYI</t>
  </si>
  <si>
    <t>336.06</t>
  </si>
  <si>
    <t>46.62</t>
  </si>
  <si>
    <t>2023-08-08 22:52:32</t>
  </si>
  <si>
    <t>2023-06-20</t>
  </si>
  <si>
    <t>3527636</t>
  </si>
  <si>
    <t>普吉岛芭东美爵大酒店(政府卫生认证)</t>
  </si>
  <si>
    <t>YU YU</t>
  </si>
  <si>
    <t>2023-08-05</t>
  </si>
  <si>
    <t>2791.89</t>
  </si>
  <si>
    <t>388.88</t>
  </si>
  <si>
    <t>2023-06-20 12:04:17</t>
  </si>
  <si>
    <t>2023-06-13</t>
  </si>
  <si>
    <t>3499659</t>
  </si>
  <si>
    <t>新加坡圣淘沙索菲特度假村及水疗中心 (Staycation Approved)</t>
  </si>
  <si>
    <t>TIAN QIUWEN,WU TONGYU</t>
  </si>
  <si>
    <t>6272.92</t>
  </si>
  <si>
    <t>875.58</t>
  </si>
  <si>
    <t>2023-06-14 19:37:19</t>
  </si>
  <si>
    <t>新加坡</t>
  </si>
  <si>
    <t>3499658</t>
  </si>
  <si>
    <t>LI ZHUJUAN</t>
  </si>
  <si>
    <t>2023-06-14 18:27:50</t>
  </si>
  <si>
    <t>3498413</t>
  </si>
  <si>
    <t>诺拉布里温泉度假酒店 (SHA Plus+)</t>
  </si>
  <si>
    <t>FEI JINGJING,LI ZHIWEI,HU JINFEI,FU LIWEI</t>
  </si>
  <si>
    <t>3660.10</t>
  </si>
  <si>
    <t>510.88</t>
  </si>
  <si>
    <t>2023-06-13 14:53:35</t>
  </si>
  <si>
    <t>2023-06-10</t>
  </si>
  <si>
    <t>3485016</t>
  </si>
  <si>
    <t>普吉岛卡塔坦尼海滩度假村(SHA Extra Plus)</t>
  </si>
  <si>
    <t>WANG XING,WANH XING,LI DANPING,WANG BOHAN</t>
  </si>
  <si>
    <t>3515.98</t>
  </si>
  <si>
    <t>492.00</t>
  </si>
  <si>
    <t>2023-06-10 11:15:30</t>
  </si>
  <si>
    <t>2023-05-30</t>
  </si>
  <si>
    <t>3438741</t>
  </si>
  <si>
    <t>新加坡史各士皇族酒店</t>
  </si>
  <si>
    <t>GAO JIE,ZHANG SHUNLI</t>
  </si>
  <si>
    <t>6842.43</t>
  </si>
  <si>
    <t>965.00</t>
  </si>
  <si>
    <t>2023-05-31 09:25:07</t>
  </si>
  <si>
    <t>2023-05-10</t>
  </si>
  <si>
    <t>3352136</t>
  </si>
  <si>
    <t>拉雅古迹酒店 (SHA Extra Plus)</t>
  </si>
  <si>
    <t>ZHOU ZHENG,Wu Luze</t>
  </si>
  <si>
    <t>1602.75</t>
  </si>
  <si>
    <t>231.00</t>
  </si>
  <si>
    <t>2023-05-10 21:34:52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</si>
</sst>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53975</xdr:colOff>
      <xdr:row>26</xdr:row>
      <xdr:rowOff>160020</xdr:rowOff>
    </xdr:from>
    <xdr:to>
      <xdr:col>17</xdr:col>
      <xdr:colOff>594995</xdr:colOff>
      <xdr:row>33</xdr:row>
      <xdr:rowOff>30480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01975" y="4914900"/>
          <a:ext cx="9456420" cy="11506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3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8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45146</v>
      </c>
      <c r="G2" s="6">
        <v>45147</v>
      </c>
      <c r="H2" s="4">
        <v>4</v>
      </c>
      <c r="I2" s="4">
        <v>1</v>
      </c>
      <c r="J2" s="4">
        <v>4</v>
      </c>
      <c r="K2" s="4" t="s">
        <v>30</v>
      </c>
      <c r="L2" s="4">
        <v>510.88</v>
      </c>
      <c r="M2" s="4">
        <v>510.88</v>
      </c>
      <c r="N2" s="4" t="s">
        <v>31</v>
      </c>
      <c r="O2" s="4" t="s">
        <v>32</v>
      </c>
      <c r="P2" s="4" t="s">
        <v>33</v>
      </c>
      <c r="Q2" s="4">
        <v>0</v>
      </c>
      <c r="R2" s="7">
        <v>45090.0000115741</v>
      </c>
      <c r="S2" s="6">
        <v>45150</v>
      </c>
      <c r="T2" s="4" t="s">
        <v>34</v>
      </c>
      <c r="U2" s="4">
        <v>510.88</v>
      </c>
      <c r="V2" s="4">
        <v>0</v>
      </c>
      <c r="W2" s="4">
        <v>0</v>
      </c>
      <c r="X2" s="4" t="s">
        <v>35</v>
      </c>
      <c r="Y2" s="4">
        <v>89321</v>
      </c>
      <c r="Z2" s="4">
        <v>89322</v>
      </c>
      <c r="AA2" s="4">
        <v>89323</v>
      </c>
      <c r="AB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45143</v>
      </c>
      <c r="G3" s="6">
        <v>45147</v>
      </c>
      <c r="H3" s="4">
        <v>1</v>
      </c>
      <c r="I3" s="4">
        <v>4</v>
      </c>
      <c r="J3" s="4">
        <v>4</v>
      </c>
      <c r="K3" s="4" t="s">
        <v>30</v>
      </c>
      <c r="L3" s="4">
        <v>388.88</v>
      </c>
      <c r="M3" s="4">
        <v>388.88</v>
      </c>
      <c r="N3" s="4" t="s">
        <v>40</v>
      </c>
      <c r="O3" s="4" t="s">
        <v>32</v>
      </c>
      <c r="P3" s="4" t="s">
        <v>33</v>
      </c>
      <c r="Q3" s="4">
        <v>0</v>
      </c>
      <c r="R3" s="7">
        <v>45097.0000115741</v>
      </c>
      <c r="S3" s="6">
        <v>45150</v>
      </c>
      <c r="T3" s="4" t="s">
        <v>34</v>
      </c>
      <c r="U3" s="4">
        <v>388.88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45146</v>
      </c>
      <c r="G4" s="6">
        <v>45147</v>
      </c>
      <c r="H4" s="4">
        <v>1</v>
      </c>
      <c r="I4" s="4">
        <v>1</v>
      </c>
      <c r="J4" s="4">
        <v>1</v>
      </c>
      <c r="K4" s="4" t="s">
        <v>30</v>
      </c>
      <c r="L4" s="4">
        <v>35.9</v>
      </c>
      <c r="M4" s="4">
        <v>35.9</v>
      </c>
      <c r="N4" s="4" t="s">
        <v>46</v>
      </c>
      <c r="O4" s="4" t="s">
        <v>32</v>
      </c>
      <c r="P4" s="4" t="s">
        <v>33</v>
      </c>
      <c r="Q4" s="4">
        <v>0</v>
      </c>
      <c r="R4" s="7">
        <v>45146.0000115741</v>
      </c>
      <c r="S4" s="6">
        <v>45150</v>
      </c>
      <c r="T4" s="4" t="s">
        <v>34</v>
      </c>
      <c r="U4" s="4">
        <v>35.9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45146</v>
      </c>
      <c r="G5" s="6">
        <v>45147</v>
      </c>
      <c r="H5" s="4">
        <v>1</v>
      </c>
      <c r="I5" s="4">
        <v>1</v>
      </c>
      <c r="J5" s="4">
        <v>1</v>
      </c>
      <c r="K5" s="4" t="s">
        <v>30</v>
      </c>
      <c r="L5" s="4">
        <v>18.73</v>
      </c>
      <c r="M5" s="4">
        <v>18.73</v>
      </c>
      <c r="N5" s="4" t="s">
        <v>52</v>
      </c>
      <c r="O5" s="4" t="s">
        <v>32</v>
      </c>
      <c r="P5" s="4" t="s">
        <v>33</v>
      </c>
      <c r="Q5" s="4">
        <v>0</v>
      </c>
      <c r="R5" s="7">
        <v>45146.0000115741</v>
      </c>
      <c r="S5" s="6">
        <v>45150</v>
      </c>
      <c r="T5" s="4" t="s">
        <v>34</v>
      </c>
      <c r="U5" s="4">
        <v>18.73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45147</v>
      </c>
      <c r="G6" s="6">
        <v>45148</v>
      </c>
      <c r="H6" s="4">
        <v>1</v>
      </c>
      <c r="I6" s="4">
        <v>1</v>
      </c>
      <c r="J6" s="4">
        <v>1</v>
      </c>
      <c r="K6" s="4" t="s">
        <v>30</v>
      </c>
      <c r="L6" s="4">
        <v>231</v>
      </c>
      <c r="M6" s="4">
        <v>231</v>
      </c>
      <c r="N6" s="4" t="s">
        <v>58</v>
      </c>
      <c r="O6" s="4" t="s">
        <v>59</v>
      </c>
      <c r="P6" s="4" t="s">
        <v>33</v>
      </c>
      <c r="Q6" s="4">
        <v>0</v>
      </c>
      <c r="R6" s="7">
        <v>45056</v>
      </c>
      <c r="S6" s="6">
        <v>45151</v>
      </c>
      <c r="T6" s="4" t="s">
        <v>34</v>
      </c>
      <c r="U6" s="4">
        <v>231</v>
      </c>
      <c r="V6" s="4">
        <v>0</v>
      </c>
      <c r="W6" s="4">
        <v>0</v>
      </c>
      <c r="X6" s="4" t="s">
        <v>60</v>
      </c>
      <c r="Y6" s="4" t="s">
        <v>61</v>
      </c>
    </row>
    <row r="7" s="4" customFormat="1" spans="1:25">
      <c r="A7" s="4" t="s">
        <v>62</v>
      </c>
      <c r="B7" s="4" t="s">
        <v>26</v>
      </c>
      <c r="C7" s="4" t="s">
        <v>27</v>
      </c>
      <c r="D7" s="4" t="s">
        <v>63</v>
      </c>
      <c r="E7" s="4" t="s">
        <v>64</v>
      </c>
      <c r="F7" s="6">
        <v>45143</v>
      </c>
      <c r="G7" s="6">
        <v>45148</v>
      </c>
      <c r="H7" s="4">
        <v>1</v>
      </c>
      <c r="I7" s="4">
        <v>5</v>
      </c>
      <c r="J7" s="4">
        <v>5</v>
      </c>
      <c r="K7" s="4" t="s">
        <v>30</v>
      </c>
      <c r="L7" s="4">
        <v>965</v>
      </c>
      <c r="M7" s="4">
        <v>965</v>
      </c>
      <c r="N7" s="4" t="s">
        <v>65</v>
      </c>
      <c r="O7" s="4" t="s">
        <v>59</v>
      </c>
      <c r="P7" s="4" t="s">
        <v>33</v>
      </c>
      <c r="Q7" s="4">
        <v>0</v>
      </c>
      <c r="R7" s="7">
        <v>45076</v>
      </c>
      <c r="S7" s="6">
        <v>45151</v>
      </c>
      <c r="T7" s="4" t="s">
        <v>34</v>
      </c>
      <c r="U7" s="4">
        <v>965</v>
      </c>
      <c r="V7" s="4">
        <v>0</v>
      </c>
      <c r="W7" s="4">
        <v>0</v>
      </c>
      <c r="X7" s="4" t="s">
        <v>66</v>
      </c>
      <c r="Y7" s="4" t="s">
        <v>67</v>
      </c>
    </row>
    <row r="8" s="4" customFormat="1" spans="1:25">
      <c r="A8" s="4" t="s">
        <v>68</v>
      </c>
      <c r="B8" s="4" t="s">
        <v>26</v>
      </c>
      <c r="C8" s="4" t="s">
        <v>27</v>
      </c>
      <c r="D8" s="4" t="s">
        <v>69</v>
      </c>
      <c r="E8" s="4" t="s">
        <v>70</v>
      </c>
      <c r="F8" s="6">
        <v>45146</v>
      </c>
      <c r="G8" s="6">
        <v>45148</v>
      </c>
      <c r="H8" s="4">
        <v>1</v>
      </c>
      <c r="I8" s="4">
        <v>2</v>
      </c>
      <c r="J8" s="4">
        <v>2</v>
      </c>
      <c r="K8" s="4" t="s">
        <v>30</v>
      </c>
      <c r="L8" s="4">
        <v>357.9</v>
      </c>
      <c r="M8" s="4">
        <v>357.9</v>
      </c>
      <c r="N8" s="4" t="s">
        <v>71</v>
      </c>
      <c r="O8" s="4" t="s">
        <v>59</v>
      </c>
      <c r="P8" s="4" t="s">
        <v>33</v>
      </c>
      <c r="Q8" s="4">
        <v>0</v>
      </c>
      <c r="R8" s="7">
        <v>45144</v>
      </c>
      <c r="S8" s="6">
        <v>45151</v>
      </c>
      <c r="T8" s="4" t="s">
        <v>34</v>
      </c>
      <c r="U8" s="4">
        <v>357.9</v>
      </c>
      <c r="V8" s="4">
        <v>0</v>
      </c>
      <c r="W8" s="4">
        <v>0</v>
      </c>
      <c r="X8" s="4" t="s">
        <v>72</v>
      </c>
      <c r="Y8" s="4" t="s">
        <v>73</v>
      </c>
    </row>
    <row r="9" s="4" customFormat="1" spans="1:25">
      <c r="A9" s="4" t="s">
        <v>74</v>
      </c>
      <c r="B9" s="4" t="s">
        <v>26</v>
      </c>
      <c r="C9" s="4" t="s">
        <v>27</v>
      </c>
      <c r="D9" s="4" t="s">
        <v>75</v>
      </c>
      <c r="E9" s="4" t="s">
        <v>76</v>
      </c>
      <c r="F9" s="6">
        <v>45147</v>
      </c>
      <c r="G9" s="6">
        <v>45148</v>
      </c>
      <c r="H9" s="4">
        <v>1</v>
      </c>
      <c r="I9" s="4">
        <v>1</v>
      </c>
      <c r="J9" s="4">
        <v>1</v>
      </c>
      <c r="K9" s="4" t="s">
        <v>30</v>
      </c>
      <c r="L9" s="4">
        <v>34.06</v>
      </c>
      <c r="M9" s="4">
        <v>34.06</v>
      </c>
      <c r="N9" s="4" t="s">
        <v>77</v>
      </c>
      <c r="O9" s="4" t="s">
        <v>59</v>
      </c>
      <c r="P9" s="4" t="s">
        <v>33</v>
      </c>
      <c r="Q9" s="4">
        <v>0</v>
      </c>
      <c r="R9" s="7">
        <v>45147</v>
      </c>
      <c r="S9" s="6">
        <v>45151</v>
      </c>
      <c r="T9" s="4" t="s">
        <v>34</v>
      </c>
      <c r="U9" s="4">
        <v>34.06</v>
      </c>
      <c r="V9" s="4">
        <v>0</v>
      </c>
      <c r="W9" s="4">
        <v>0</v>
      </c>
      <c r="X9" s="4" t="s">
        <v>78</v>
      </c>
      <c r="Y9" s="4" t="s">
        <v>79</v>
      </c>
    </row>
    <row r="10" s="4" customFormat="1" spans="1:25">
      <c r="A10" s="4" t="s">
        <v>80</v>
      </c>
      <c r="B10" s="4" t="s">
        <v>26</v>
      </c>
      <c r="C10" s="4" t="s">
        <v>27</v>
      </c>
      <c r="D10" s="4" t="s">
        <v>81</v>
      </c>
      <c r="E10" s="4" t="s">
        <v>82</v>
      </c>
      <c r="F10" s="6">
        <v>45147</v>
      </c>
      <c r="G10" s="6">
        <v>45148</v>
      </c>
      <c r="H10" s="4">
        <v>1</v>
      </c>
      <c r="I10" s="4">
        <v>1</v>
      </c>
      <c r="J10" s="4">
        <v>1</v>
      </c>
      <c r="K10" s="4" t="s">
        <v>30</v>
      </c>
      <c r="L10" s="4">
        <v>19.45</v>
      </c>
      <c r="M10" s="4">
        <v>19.45</v>
      </c>
      <c r="N10" s="4" t="s">
        <v>83</v>
      </c>
      <c r="O10" s="4" t="s">
        <v>59</v>
      </c>
      <c r="P10" s="4" t="s">
        <v>33</v>
      </c>
      <c r="Q10" s="4">
        <v>0</v>
      </c>
      <c r="R10" s="7">
        <v>45147.0000115741</v>
      </c>
      <c r="S10" s="6">
        <v>45151</v>
      </c>
      <c r="T10" s="4" t="s">
        <v>34</v>
      </c>
      <c r="U10" s="4">
        <v>19.45</v>
      </c>
      <c r="V10" s="4">
        <v>0</v>
      </c>
      <c r="W10" s="4">
        <v>0</v>
      </c>
      <c r="X10" s="4" t="s">
        <v>84</v>
      </c>
      <c r="Y10" s="4" t="s">
        <v>85</v>
      </c>
    </row>
    <row r="11" s="4" customFormat="1" spans="1:25">
      <c r="A11" s="4" t="s">
        <v>86</v>
      </c>
      <c r="B11" s="4" t="s">
        <v>26</v>
      </c>
      <c r="C11" s="4" t="s">
        <v>27</v>
      </c>
      <c r="D11" s="4" t="s">
        <v>87</v>
      </c>
      <c r="E11" s="4" t="s">
        <v>88</v>
      </c>
      <c r="F11" s="6">
        <v>45147</v>
      </c>
      <c r="G11" s="6">
        <v>45148</v>
      </c>
      <c r="H11" s="4">
        <v>1</v>
      </c>
      <c r="I11" s="4">
        <v>1</v>
      </c>
      <c r="J11" s="4">
        <v>1</v>
      </c>
      <c r="K11" s="4" t="s">
        <v>30</v>
      </c>
      <c r="L11" s="4">
        <v>152.53</v>
      </c>
      <c r="M11" s="4">
        <v>152.53</v>
      </c>
      <c r="N11" s="4" t="s">
        <v>89</v>
      </c>
      <c r="O11" s="4" t="s">
        <v>59</v>
      </c>
      <c r="P11" s="4" t="s">
        <v>33</v>
      </c>
      <c r="Q11" s="4">
        <v>0</v>
      </c>
      <c r="R11" s="7">
        <v>45147</v>
      </c>
      <c r="S11" s="6">
        <v>45151</v>
      </c>
      <c r="T11" s="4" t="s">
        <v>34</v>
      </c>
      <c r="U11" s="4">
        <v>152.53</v>
      </c>
      <c r="V11" s="4">
        <v>0</v>
      </c>
      <c r="W11" s="4">
        <v>0</v>
      </c>
      <c r="X11" s="4" t="s">
        <v>90</v>
      </c>
      <c r="Y11" s="4" t="s">
        <v>91</v>
      </c>
    </row>
    <row r="12" s="4" customFormat="1" spans="1:25">
      <c r="A12" s="4" t="s">
        <v>92</v>
      </c>
      <c r="B12" s="4" t="s">
        <v>26</v>
      </c>
      <c r="C12" s="4" t="s">
        <v>27</v>
      </c>
      <c r="D12" s="4" t="s">
        <v>93</v>
      </c>
      <c r="E12" s="4" t="s">
        <v>94</v>
      </c>
      <c r="F12" s="6">
        <v>45147</v>
      </c>
      <c r="G12" s="6">
        <v>45149</v>
      </c>
      <c r="H12" s="4">
        <v>2</v>
      </c>
      <c r="I12" s="4">
        <v>2</v>
      </c>
      <c r="J12" s="4">
        <v>4</v>
      </c>
      <c r="K12" s="4" t="s">
        <v>30</v>
      </c>
      <c r="L12" s="4">
        <v>492</v>
      </c>
      <c r="M12" s="4">
        <v>492</v>
      </c>
      <c r="N12" s="4" t="s">
        <v>95</v>
      </c>
      <c r="O12" s="4" t="s">
        <v>96</v>
      </c>
      <c r="P12" s="4" t="s">
        <v>33</v>
      </c>
      <c r="Q12" s="4">
        <v>0</v>
      </c>
      <c r="R12" s="7">
        <v>45087.0000115741</v>
      </c>
      <c r="S12" s="6">
        <v>45152</v>
      </c>
      <c r="T12" s="4" t="s">
        <v>34</v>
      </c>
      <c r="U12" s="4">
        <v>492</v>
      </c>
      <c r="V12" s="4">
        <v>0</v>
      </c>
      <c r="W12" s="4">
        <v>0</v>
      </c>
      <c r="X12" s="4" t="s">
        <v>97</v>
      </c>
      <c r="Y12" s="4" t="s">
        <v>98</v>
      </c>
    </row>
    <row r="13" s="4" customFormat="1" spans="1:25">
      <c r="A13" s="4" t="s">
        <v>99</v>
      </c>
      <c r="B13" s="4" t="s">
        <v>26</v>
      </c>
      <c r="C13" s="4" t="s">
        <v>27</v>
      </c>
      <c r="D13" s="4" t="s">
        <v>100</v>
      </c>
      <c r="E13" s="4" t="s">
        <v>101</v>
      </c>
      <c r="F13" s="6">
        <v>45146</v>
      </c>
      <c r="G13" s="6">
        <v>45149</v>
      </c>
      <c r="H13" s="4">
        <v>1</v>
      </c>
      <c r="I13" s="4">
        <v>3</v>
      </c>
      <c r="J13" s="4">
        <v>3</v>
      </c>
      <c r="K13" s="4" t="s">
        <v>30</v>
      </c>
      <c r="L13" s="4">
        <v>875.58</v>
      </c>
      <c r="M13" s="4">
        <v>875.58</v>
      </c>
      <c r="N13" s="4" t="s">
        <v>102</v>
      </c>
      <c r="O13" s="4" t="s">
        <v>96</v>
      </c>
      <c r="P13" s="4" t="s">
        <v>33</v>
      </c>
      <c r="Q13" s="4">
        <v>0</v>
      </c>
      <c r="R13" s="7">
        <v>45090</v>
      </c>
      <c r="S13" s="6">
        <v>45152</v>
      </c>
      <c r="T13" s="4" t="s">
        <v>34</v>
      </c>
      <c r="U13" s="4">
        <v>875.58</v>
      </c>
      <c r="V13" s="4">
        <v>0</v>
      </c>
      <c r="W13" s="4">
        <v>0</v>
      </c>
      <c r="X13" s="4" t="s">
        <v>103</v>
      </c>
      <c r="Y13" s="4" t="s">
        <v>104</v>
      </c>
    </row>
    <row r="14" s="4" customFormat="1" spans="1:25">
      <c r="A14" s="4" t="s">
        <v>105</v>
      </c>
      <c r="B14" s="4" t="s">
        <v>26</v>
      </c>
      <c r="C14" s="4" t="s">
        <v>27</v>
      </c>
      <c r="D14" s="4" t="s">
        <v>100</v>
      </c>
      <c r="E14" s="4" t="s">
        <v>101</v>
      </c>
      <c r="F14" s="6">
        <v>45146</v>
      </c>
      <c r="G14" s="6">
        <v>45149</v>
      </c>
      <c r="H14" s="4">
        <v>1</v>
      </c>
      <c r="I14" s="4">
        <v>3</v>
      </c>
      <c r="J14" s="4">
        <v>3</v>
      </c>
      <c r="K14" s="4" t="s">
        <v>30</v>
      </c>
      <c r="L14" s="4">
        <v>875.58</v>
      </c>
      <c r="M14" s="4">
        <v>875.58</v>
      </c>
      <c r="N14" s="4" t="s">
        <v>106</v>
      </c>
      <c r="O14" s="4" t="s">
        <v>96</v>
      </c>
      <c r="P14" s="4" t="s">
        <v>33</v>
      </c>
      <c r="Q14" s="4">
        <v>0</v>
      </c>
      <c r="R14" s="7">
        <v>45090.0000115741</v>
      </c>
      <c r="S14" s="6">
        <v>45152</v>
      </c>
      <c r="T14" s="4" t="s">
        <v>34</v>
      </c>
      <c r="U14" s="4">
        <v>875.58</v>
      </c>
      <c r="V14" s="4">
        <v>0</v>
      </c>
      <c r="W14" s="4">
        <v>0</v>
      </c>
      <c r="X14" s="4" t="s">
        <v>107</v>
      </c>
      <c r="Y14" s="4" t="s">
        <v>108</v>
      </c>
    </row>
    <row r="15" s="4" customFormat="1" spans="1:25">
      <c r="A15" s="4" t="s">
        <v>109</v>
      </c>
      <c r="B15" s="4" t="s">
        <v>26</v>
      </c>
      <c r="C15" s="4" t="s">
        <v>27</v>
      </c>
      <c r="D15" s="4" t="s">
        <v>110</v>
      </c>
      <c r="E15" s="4" t="s">
        <v>111</v>
      </c>
      <c r="F15" s="6">
        <v>45148</v>
      </c>
      <c r="G15" s="6">
        <v>45149</v>
      </c>
      <c r="H15" s="4">
        <v>1</v>
      </c>
      <c r="I15" s="4">
        <v>1</v>
      </c>
      <c r="J15" s="4">
        <v>1</v>
      </c>
      <c r="K15" s="4" t="s">
        <v>30</v>
      </c>
      <c r="L15" s="4">
        <v>57.62</v>
      </c>
      <c r="M15" s="4">
        <v>57.62</v>
      </c>
      <c r="N15" s="4" t="s">
        <v>112</v>
      </c>
      <c r="O15" s="4" t="s">
        <v>96</v>
      </c>
      <c r="P15" s="4" t="s">
        <v>33</v>
      </c>
      <c r="Q15" s="4">
        <v>0</v>
      </c>
      <c r="R15" s="7">
        <v>45142</v>
      </c>
      <c r="S15" s="6">
        <v>45152</v>
      </c>
      <c r="T15" s="4" t="s">
        <v>34</v>
      </c>
      <c r="U15" s="4">
        <v>57.62</v>
      </c>
      <c r="V15" s="4">
        <v>0</v>
      </c>
      <c r="W15" s="4">
        <v>0</v>
      </c>
      <c r="X15" s="4" t="s">
        <v>113</v>
      </c>
      <c r="Y15" s="4" t="s">
        <v>114</v>
      </c>
    </row>
    <row r="16" s="4" customFormat="1" spans="1:25">
      <c r="A16" s="4" t="s">
        <v>115</v>
      </c>
      <c r="B16" s="4" t="s">
        <v>26</v>
      </c>
      <c r="C16" s="4" t="s">
        <v>27</v>
      </c>
      <c r="D16" s="4" t="s">
        <v>69</v>
      </c>
      <c r="E16" s="4" t="s">
        <v>116</v>
      </c>
      <c r="F16" s="6">
        <v>45146</v>
      </c>
      <c r="G16" s="6">
        <v>45149</v>
      </c>
      <c r="H16" s="4">
        <v>1</v>
      </c>
      <c r="I16" s="4">
        <v>3</v>
      </c>
      <c r="J16" s="4">
        <v>3</v>
      </c>
      <c r="K16" s="4" t="s">
        <v>30</v>
      </c>
      <c r="L16" s="4">
        <v>546.15</v>
      </c>
      <c r="M16" s="4">
        <v>546.15</v>
      </c>
      <c r="N16" s="4" t="s">
        <v>117</v>
      </c>
      <c r="O16" s="4" t="s">
        <v>96</v>
      </c>
      <c r="P16" s="4" t="s">
        <v>33</v>
      </c>
      <c r="Q16" s="4">
        <v>0</v>
      </c>
      <c r="R16" s="7">
        <v>45144</v>
      </c>
      <c r="S16" s="6">
        <v>45152</v>
      </c>
      <c r="T16" s="4" t="s">
        <v>34</v>
      </c>
      <c r="U16" s="4">
        <v>546.15</v>
      </c>
      <c r="V16" s="4">
        <v>0</v>
      </c>
      <c r="W16" s="4">
        <v>0</v>
      </c>
      <c r="X16" s="4" t="s">
        <v>118</v>
      </c>
      <c r="Y16" s="4" t="s">
        <v>119</v>
      </c>
    </row>
    <row r="17" s="4" customFormat="1" spans="1:25">
      <c r="A17" s="4" t="s">
        <v>120</v>
      </c>
      <c r="B17" s="4" t="s">
        <v>26</v>
      </c>
      <c r="C17" s="4" t="s">
        <v>27</v>
      </c>
      <c r="D17" s="4" t="s">
        <v>121</v>
      </c>
      <c r="E17" s="4" t="s">
        <v>122</v>
      </c>
      <c r="F17" s="6">
        <v>45147</v>
      </c>
      <c r="G17" s="6">
        <v>45149</v>
      </c>
      <c r="H17" s="4">
        <v>1</v>
      </c>
      <c r="I17" s="4">
        <v>2</v>
      </c>
      <c r="J17" s="4">
        <v>2</v>
      </c>
      <c r="K17" s="4" t="s">
        <v>30</v>
      </c>
      <c r="L17" s="4">
        <v>46.62</v>
      </c>
      <c r="M17" s="4">
        <v>46.62</v>
      </c>
      <c r="N17" s="4" t="s">
        <v>123</v>
      </c>
      <c r="O17" s="4" t="s">
        <v>96</v>
      </c>
      <c r="P17" s="4" t="s">
        <v>33</v>
      </c>
      <c r="Q17" s="4">
        <v>0</v>
      </c>
      <c r="R17" s="7">
        <v>45146.0000115741</v>
      </c>
      <c r="S17" s="6">
        <v>45152</v>
      </c>
      <c r="T17" s="4" t="s">
        <v>34</v>
      </c>
      <c r="U17" s="4">
        <v>46.62</v>
      </c>
      <c r="V17" s="4">
        <v>0</v>
      </c>
      <c r="W17" s="4">
        <v>0</v>
      </c>
      <c r="X17" s="4" t="s">
        <v>124</v>
      </c>
      <c r="Y17" s="4" t="s">
        <v>125</v>
      </c>
    </row>
    <row r="18" s="4" customFormat="1" spans="1:25">
      <c r="A18" s="4" t="s">
        <v>126</v>
      </c>
      <c r="B18" s="4" t="s">
        <v>26</v>
      </c>
      <c r="C18" s="4" t="s">
        <v>27</v>
      </c>
      <c r="D18" s="4" t="s">
        <v>127</v>
      </c>
      <c r="E18" s="4" t="s">
        <v>128</v>
      </c>
      <c r="F18" s="6">
        <v>45147</v>
      </c>
      <c r="G18" s="6">
        <v>45149</v>
      </c>
      <c r="H18" s="4">
        <v>1</v>
      </c>
      <c r="I18" s="4">
        <v>2</v>
      </c>
      <c r="J18" s="4">
        <v>2</v>
      </c>
      <c r="K18" s="4" t="s">
        <v>30</v>
      </c>
      <c r="L18" s="4">
        <v>54.92</v>
      </c>
      <c r="M18" s="4">
        <v>54.92</v>
      </c>
      <c r="N18" s="4" t="s">
        <v>129</v>
      </c>
      <c r="O18" s="4" t="s">
        <v>96</v>
      </c>
      <c r="P18" s="4" t="s">
        <v>33</v>
      </c>
      <c r="Q18" s="4">
        <v>0</v>
      </c>
      <c r="R18" s="7">
        <v>45147.0000115741</v>
      </c>
      <c r="S18" s="6">
        <v>45152</v>
      </c>
      <c r="T18" s="4" t="s">
        <v>34</v>
      </c>
      <c r="U18" s="4">
        <v>54.92</v>
      </c>
      <c r="V18" s="4">
        <v>0</v>
      </c>
      <c r="W18" s="4">
        <v>0</v>
      </c>
      <c r="X18" s="4" t="s">
        <v>130</v>
      </c>
      <c r="Y18" s="4" t="s">
        <v>131</v>
      </c>
    </row>
    <row r="19" s="4" customFormat="1" spans="1:26">
      <c r="A19" s="4" t="s">
        <v>132</v>
      </c>
      <c r="B19" s="4" t="s">
        <v>26</v>
      </c>
      <c r="C19" s="4" t="s">
        <v>27</v>
      </c>
      <c r="D19" s="4" t="s">
        <v>133</v>
      </c>
      <c r="E19" s="4" t="s">
        <v>134</v>
      </c>
      <c r="F19" s="6">
        <v>45148</v>
      </c>
      <c r="G19" s="6">
        <v>45149</v>
      </c>
      <c r="H19" s="4">
        <v>2</v>
      </c>
      <c r="I19" s="4">
        <v>1</v>
      </c>
      <c r="J19" s="4">
        <v>2</v>
      </c>
      <c r="K19" s="4" t="s">
        <v>30</v>
      </c>
      <c r="L19" s="4">
        <v>120.52</v>
      </c>
      <c r="M19" s="4">
        <v>120.52</v>
      </c>
      <c r="N19" s="4" t="s">
        <v>135</v>
      </c>
      <c r="O19" s="4" t="s">
        <v>96</v>
      </c>
      <c r="P19" s="4" t="s">
        <v>33</v>
      </c>
      <c r="Q19" s="4">
        <v>0</v>
      </c>
      <c r="R19" s="7">
        <v>45147.0000115741</v>
      </c>
      <c r="S19" s="6">
        <v>45152</v>
      </c>
      <c r="T19" s="4" t="s">
        <v>34</v>
      </c>
      <c r="U19" s="4">
        <v>120.52</v>
      </c>
      <c r="V19" s="4">
        <v>0</v>
      </c>
      <c r="W19" s="4">
        <v>0</v>
      </c>
      <c r="X19" s="4" t="s">
        <v>136</v>
      </c>
      <c r="Y19" s="4" t="s">
        <v>137</v>
      </c>
      <c r="Z19" s="4" t="s">
        <v>138</v>
      </c>
    </row>
    <row r="20" s="4" customFormat="1" spans="1:25">
      <c r="A20" s="4" t="s">
        <v>139</v>
      </c>
      <c r="B20" s="4" t="s">
        <v>26</v>
      </c>
      <c r="C20" s="4" t="s">
        <v>27</v>
      </c>
      <c r="D20" s="4" t="s">
        <v>75</v>
      </c>
      <c r="E20" s="4" t="s">
        <v>140</v>
      </c>
      <c r="F20" s="6">
        <v>45148</v>
      </c>
      <c r="G20" s="6">
        <v>45149</v>
      </c>
      <c r="H20" s="4">
        <v>1</v>
      </c>
      <c r="I20" s="4">
        <v>1</v>
      </c>
      <c r="J20" s="4">
        <v>1</v>
      </c>
      <c r="K20" s="4" t="s">
        <v>30</v>
      </c>
      <c r="L20" s="4">
        <v>27.79</v>
      </c>
      <c r="M20" s="4">
        <v>27.79</v>
      </c>
      <c r="N20" s="4" t="s">
        <v>141</v>
      </c>
      <c r="O20" s="4" t="s">
        <v>96</v>
      </c>
      <c r="P20" s="4" t="s">
        <v>33</v>
      </c>
      <c r="Q20" s="4">
        <v>0</v>
      </c>
      <c r="R20" s="7">
        <v>45148.0000115741</v>
      </c>
      <c r="S20" s="6">
        <v>45152</v>
      </c>
      <c r="T20" s="4" t="s">
        <v>34</v>
      </c>
      <c r="U20" s="4">
        <v>27.79</v>
      </c>
      <c r="V20" s="4">
        <v>0</v>
      </c>
      <c r="W20" s="4">
        <v>0</v>
      </c>
      <c r="X20" s="4" t="s">
        <v>142</v>
      </c>
      <c r="Y20" s="4" t="s">
        <v>143</v>
      </c>
    </row>
    <row r="21" s="4" customFormat="1" spans="1:25">
      <c r="A21" s="4" t="s">
        <v>144</v>
      </c>
      <c r="B21" s="4" t="s">
        <v>26</v>
      </c>
      <c r="C21" s="4" t="s">
        <v>27</v>
      </c>
      <c r="D21" s="4" t="s">
        <v>145</v>
      </c>
      <c r="E21" s="4" t="s">
        <v>146</v>
      </c>
      <c r="F21" s="6">
        <v>45148</v>
      </c>
      <c r="G21" s="6">
        <v>45149</v>
      </c>
      <c r="H21" s="4">
        <v>1</v>
      </c>
      <c r="I21" s="4">
        <v>1</v>
      </c>
      <c r="J21" s="4">
        <v>1</v>
      </c>
      <c r="K21" s="4" t="s">
        <v>30</v>
      </c>
      <c r="L21" s="4">
        <v>85.26</v>
      </c>
      <c r="M21" s="4">
        <v>85.26</v>
      </c>
      <c r="N21" s="4" t="s">
        <v>147</v>
      </c>
      <c r="O21" s="4" t="s">
        <v>96</v>
      </c>
      <c r="P21" s="4" t="s">
        <v>33</v>
      </c>
      <c r="Q21" s="4">
        <v>0</v>
      </c>
      <c r="R21" s="7">
        <v>45148.0000115741</v>
      </c>
      <c r="S21" s="6">
        <v>45152</v>
      </c>
      <c r="T21" s="4" t="s">
        <v>34</v>
      </c>
      <c r="U21" s="4">
        <v>85.26</v>
      </c>
      <c r="V21" s="4">
        <v>0</v>
      </c>
      <c r="W21" s="4">
        <v>0</v>
      </c>
      <c r="X21" s="4" t="s">
        <v>148</v>
      </c>
      <c r="Y21" s="4" t="s">
        <v>149</v>
      </c>
    </row>
    <row r="22" s="4" customFormat="1" spans="1:25">
      <c r="A22" s="4" t="s">
        <v>150</v>
      </c>
      <c r="B22" s="4" t="s">
        <v>26</v>
      </c>
      <c r="C22" s="4" t="s">
        <v>27</v>
      </c>
      <c r="D22" s="4" t="s">
        <v>151</v>
      </c>
      <c r="E22" s="4" t="s">
        <v>152</v>
      </c>
      <c r="F22" s="6">
        <v>45148</v>
      </c>
      <c r="G22" s="6">
        <v>45149</v>
      </c>
      <c r="H22" s="4">
        <v>1</v>
      </c>
      <c r="I22" s="4">
        <v>1</v>
      </c>
      <c r="J22" s="4">
        <v>1</v>
      </c>
      <c r="K22" s="4" t="s">
        <v>30</v>
      </c>
      <c r="L22" s="4">
        <v>27.7</v>
      </c>
      <c r="M22" s="4">
        <v>27.7</v>
      </c>
      <c r="N22" s="4" t="s">
        <v>153</v>
      </c>
      <c r="O22" s="4" t="s">
        <v>96</v>
      </c>
      <c r="P22" s="4" t="s">
        <v>33</v>
      </c>
      <c r="Q22" s="4">
        <v>0</v>
      </c>
      <c r="R22" s="7">
        <v>45148</v>
      </c>
      <c r="S22" s="6">
        <v>45152</v>
      </c>
      <c r="T22" s="4" t="s">
        <v>34</v>
      </c>
      <c r="U22" s="4">
        <v>27.7</v>
      </c>
      <c r="V22" s="4">
        <v>0</v>
      </c>
      <c r="W22" s="4">
        <v>0</v>
      </c>
      <c r="X22" s="4" t="s">
        <v>154</v>
      </c>
      <c r="Y22" s="4" t="s">
        <v>149</v>
      </c>
    </row>
    <row r="23" s="4" customFormat="1" spans="1:25">
      <c r="A23" s="4" t="s">
        <v>155</v>
      </c>
      <c r="B23" s="4" t="s">
        <v>26</v>
      </c>
      <c r="C23" s="4" t="s">
        <v>27</v>
      </c>
      <c r="D23" s="4" t="s">
        <v>156</v>
      </c>
      <c r="E23" s="4" t="s">
        <v>157</v>
      </c>
      <c r="F23" s="6">
        <v>45148</v>
      </c>
      <c r="G23" s="6">
        <v>45149</v>
      </c>
      <c r="H23" s="4">
        <v>1</v>
      </c>
      <c r="I23" s="4">
        <v>1</v>
      </c>
      <c r="J23" s="4">
        <v>1</v>
      </c>
      <c r="K23" s="4" t="s">
        <v>30</v>
      </c>
      <c r="L23" s="4">
        <v>20.43</v>
      </c>
      <c r="M23" s="4">
        <v>20.43</v>
      </c>
      <c r="N23" s="4" t="s">
        <v>158</v>
      </c>
      <c r="O23" s="4" t="s">
        <v>96</v>
      </c>
      <c r="P23" s="4" t="s">
        <v>33</v>
      </c>
      <c r="Q23" s="4">
        <v>0</v>
      </c>
      <c r="R23" s="7">
        <v>45148</v>
      </c>
      <c r="S23" s="6">
        <v>45152</v>
      </c>
      <c r="T23" s="4" t="s">
        <v>34</v>
      </c>
      <c r="U23" s="4">
        <v>20.43</v>
      </c>
      <c r="V23" s="4">
        <v>0</v>
      </c>
      <c r="W23" s="4">
        <v>0</v>
      </c>
      <c r="X23" s="4" t="s">
        <v>159</v>
      </c>
      <c r="Y23" s="4" t="s">
        <v>149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tabSelected="1" topLeftCell="A10" workbookViewId="0">
      <selection activeCell="A28" sqref="A28:C31"/>
    </sheetView>
  </sheetViews>
  <sheetFormatPr defaultColWidth="10" defaultRowHeight="14.4"/>
  <cols>
    <col min="1" max="1" width="12.8888888888889" style="4"/>
    <col min="2" max="3" width="10.7777777777778" style="4"/>
    <col min="4" max="16359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160</v>
      </c>
    </row>
    <row r="2" s="4" customFormat="1" spans="1:9">
      <c r="A2" s="5">
        <v>999224744569208</v>
      </c>
      <c r="B2" s="6">
        <v>45146</v>
      </c>
      <c r="C2" s="6">
        <v>45147</v>
      </c>
      <c r="D2" s="4">
        <v>510.88</v>
      </c>
      <c r="E2" s="4" t="str">
        <f>VLOOKUP(A2,HOP!A:L,12,0)</f>
        <v>510.88</v>
      </c>
      <c r="F2" s="4" t="str">
        <f>VLOOKUP(A2,HOP!A:C,3,0)</f>
        <v>3498413</v>
      </c>
      <c r="G2" s="4">
        <f>D2-E2</f>
        <v>0</v>
      </c>
      <c r="H2" s="4" t="str">
        <f>$H$1&amp;F2</f>
        <v>,3498413</v>
      </c>
      <c r="I2" s="4" t="str">
        <f>VLOOKUP(A2,HOP!A:U,21,0)</f>
        <v>直采</v>
      </c>
    </row>
    <row r="3" s="4" customFormat="1" spans="1:9">
      <c r="A3" s="5">
        <v>999224863524089</v>
      </c>
      <c r="B3" s="6">
        <v>45143</v>
      </c>
      <c r="C3" s="6">
        <v>45147</v>
      </c>
      <c r="D3" s="4">
        <v>388.88</v>
      </c>
      <c r="E3" s="4" t="str">
        <f>VLOOKUP(A3,HOP!A:L,12,0)</f>
        <v>388.88</v>
      </c>
      <c r="F3" s="4" t="str">
        <f>VLOOKUP(A3,HOP!A:C,3,0)</f>
        <v>3527636</v>
      </c>
      <c r="G3" s="4">
        <f t="shared" ref="G3:G23" si="0">D3-E3</f>
        <v>0</v>
      </c>
      <c r="H3" s="4" t="str">
        <f t="shared" ref="H3:H23" si="1">$H$1&amp;F3</f>
        <v>,3527636</v>
      </c>
      <c r="I3" s="4" t="str">
        <f>VLOOKUP(A3,HOP!A:U,21,0)</f>
        <v>直采</v>
      </c>
    </row>
    <row r="4" s="4" customFormat="1" spans="1:9">
      <c r="A4" s="5">
        <v>999225900111111</v>
      </c>
      <c r="B4" s="6">
        <v>45146</v>
      </c>
      <c r="C4" s="6">
        <v>45147</v>
      </c>
      <c r="D4" s="4">
        <v>35.9</v>
      </c>
      <c r="E4" s="4" t="str">
        <f>VLOOKUP(A4,HOP!A:L,12,0)</f>
        <v>35.90</v>
      </c>
      <c r="F4" s="4" t="str">
        <f>VLOOKUP(A4,HOP!A:C,3,0)</f>
        <v>3750218</v>
      </c>
      <c r="G4" s="4">
        <f t="shared" si="0"/>
        <v>0</v>
      </c>
      <c r="H4" s="4" t="str">
        <f t="shared" si="1"/>
        <v>,3750218</v>
      </c>
      <c r="I4" s="4" t="str">
        <f>VLOOKUP(A4,HOP!A:U,21,0)</f>
        <v>直连</v>
      </c>
    </row>
    <row r="5" s="4" customFormat="1" spans="1:9">
      <c r="A5" s="5">
        <v>999225901401276</v>
      </c>
      <c r="B5" s="6">
        <v>45146</v>
      </c>
      <c r="C5" s="6">
        <v>45147</v>
      </c>
      <c r="D5" s="4">
        <v>18.73</v>
      </c>
      <c r="E5" s="4" t="str">
        <f>VLOOKUP(A5,HOP!A:L,12,0)</f>
        <v>18.73</v>
      </c>
      <c r="F5" s="4" t="str">
        <f>VLOOKUP(A5,HOP!A:C,3,0)</f>
        <v>3750302</v>
      </c>
      <c r="G5" s="4">
        <f t="shared" si="0"/>
        <v>0</v>
      </c>
      <c r="H5" s="4" t="str">
        <f t="shared" si="1"/>
        <v>,3750302</v>
      </c>
      <c r="I5" s="4" t="str">
        <f>VLOOKUP(A5,HOP!A:U,21,0)</f>
        <v>直连</v>
      </c>
    </row>
    <row r="6" s="4" customFormat="1" spans="1:9">
      <c r="A6" s="5">
        <v>999224088584186</v>
      </c>
      <c r="B6" s="6">
        <v>45147</v>
      </c>
      <c r="C6" s="6">
        <v>45148</v>
      </c>
      <c r="D6" s="4">
        <v>231</v>
      </c>
      <c r="E6" s="4" t="str">
        <f>VLOOKUP(A6,HOP!A:L,12,0)</f>
        <v>231.00</v>
      </c>
      <c r="F6" s="4" t="str">
        <f>VLOOKUP(A6,HOP!A:C,3,0)</f>
        <v>3352136</v>
      </c>
      <c r="G6" s="4">
        <f t="shared" si="0"/>
        <v>0</v>
      </c>
      <c r="H6" s="4" t="str">
        <f t="shared" si="1"/>
        <v>,3352136</v>
      </c>
      <c r="I6" s="4" t="str">
        <f>VLOOKUP(A6,HOP!A:U,21,0)</f>
        <v>直采</v>
      </c>
    </row>
    <row r="7" s="4" customFormat="1" spans="1:9">
      <c r="A7" s="5">
        <v>999224493909274</v>
      </c>
      <c r="B7" s="6">
        <v>45143</v>
      </c>
      <c r="C7" s="6">
        <v>45148</v>
      </c>
      <c r="D7" s="4">
        <v>965</v>
      </c>
      <c r="E7" s="4" t="str">
        <f>VLOOKUP(A7,HOP!A:L,12,0)</f>
        <v>965.00</v>
      </c>
      <c r="F7" s="4" t="str">
        <f>VLOOKUP(A7,HOP!A:C,3,0)</f>
        <v>3438741</v>
      </c>
      <c r="G7" s="4">
        <f t="shared" si="0"/>
        <v>0</v>
      </c>
      <c r="H7" s="4" t="str">
        <f t="shared" si="1"/>
        <v>,3438741</v>
      </c>
      <c r="I7" s="4" t="str">
        <f>VLOOKUP(A7,HOP!A:U,21,0)</f>
        <v>直采</v>
      </c>
    </row>
    <row r="8" s="4" customFormat="1" spans="1:9">
      <c r="A8" s="5">
        <v>999225857029231</v>
      </c>
      <c r="B8" s="6">
        <v>45146</v>
      </c>
      <c r="C8" s="6">
        <v>45148</v>
      </c>
      <c r="D8" s="4">
        <v>357.9</v>
      </c>
      <c r="E8" s="4" t="str">
        <f>VLOOKUP(A8,HOP!A:L,12,0)</f>
        <v>357.90</v>
      </c>
      <c r="F8" s="4" t="str">
        <f>VLOOKUP(A8,HOP!A:C,3,0)</f>
        <v>3741310</v>
      </c>
      <c r="G8" s="4">
        <f t="shared" si="0"/>
        <v>0</v>
      </c>
      <c r="H8" s="4" t="str">
        <f t="shared" si="1"/>
        <v>,3741310</v>
      </c>
      <c r="I8" s="4" t="str">
        <f>VLOOKUP(A8,HOP!A:U,21,0)</f>
        <v>直采</v>
      </c>
    </row>
    <row r="9" s="4" customFormat="1" spans="1:9">
      <c r="A9" s="5">
        <v>999225929123700</v>
      </c>
      <c r="B9" s="6">
        <v>45147</v>
      </c>
      <c r="C9" s="6">
        <v>45148</v>
      </c>
      <c r="D9" s="4">
        <v>34.06</v>
      </c>
      <c r="E9" s="4" t="str">
        <f>VLOOKUP(A9,HOP!A:L,12,0)</f>
        <v>34.06</v>
      </c>
      <c r="F9" s="4" t="str">
        <f>VLOOKUP(A9,HOP!A:C,3,0)</f>
        <v>3754863</v>
      </c>
      <c r="G9" s="4">
        <f t="shared" si="0"/>
        <v>0</v>
      </c>
      <c r="H9" s="4" t="str">
        <f t="shared" si="1"/>
        <v>,3754863</v>
      </c>
      <c r="I9" s="4" t="str">
        <f>VLOOKUP(A9,HOP!A:U,21,0)</f>
        <v>直连</v>
      </c>
    </row>
    <row r="10" s="4" customFormat="1" spans="1:9">
      <c r="A10" s="5">
        <v>999225929780332</v>
      </c>
      <c r="B10" s="6">
        <v>45147</v>
      </c>
      <c r="C10" s="6">
        <v>45148</v>
      </c>
      <c r="D10" s="4">
        <v>19.45</v>
      </c>
      <c r="E10" s="4" t="str">
        <f>VLOOKUP(A10,HOP!A:L,12,0)</f>
        <v>19.45</v>
      </c>
      <c r="F10" s="4" t="str">
        <f>VLOOKUP(A10,HOP!A:C,3,0)</f>
        <v>3754946</v>
      </c>
      <c r="G10" s="4">
        <f t="shared" si="0"/>
        <v>0</v>
      </c>
      <c r="H10" s="4" t="str">
        <f t="shared" si="1"/>
        <v>,3754946</v>
      </c>
      <c r="I10" s="4" t="str">
        <f>VLOOKUP(A10,HOP!A:U,21,0)</f>
        <v>直连</v>
      </c>
    </row>
    <row r="11" s="4" customFormat="1" spans="1:9">
      <c r="A11" s="5">
        <v>999225934196345</v>
      </c>
      <c r="B11" s="6">
        <v>45147</v>
      </c>
      <c r="C11" s="6">
        <v>45148</v>
      </c>
      <c r="D11" s="4">
        <v>152.53</v>
      </c>
      <c r="E11" s="4" t="str">
        <f>VLOOKUP(A11,HOP!A:L,12,0)</f>
        <v>152.53</v>
      </c>
      <c r="F11" s="4" t="str">
        <f>VLOOKUP(A11,HOP!A:C,3,0)</f>
        <v>3756313</v>
      </c>
      <c r="G11" s="4">
        <f t="shared" si="0"/>
        <v>0</v>
      </c>
      <c r="H11" s="4" t="str">
        <f t="shared" si="1"/>
        <v>,3756313</v>
      </c>
      <c r="I11" s="4" t="str">
        <f>VLOOKUP(A11,HOP!A:U,21,0)</f>
        <v>直连</v>
      </c>
    </row>
    <row r="12" s="4" customFormat="1" spans="1:9">
      <c r="A12" s="5">
        <v>999224698286018</v>
      </c>
      <c r="B12" s="6">
        <v>45147</v>
      </c>
      <c r="C12" s="6">
        <v>45149</v>
      </c>
      <c r="D12" s="4">
        <v>492</v>
      </c>
      <c r="E12" s="4" t="str">
        <f>VLOOKUP(A12,HOP!A:L,12,0)</f>
        <v>492.00</v>
      </c>
      <c r="F12" s="4" t="str">
        <f>VLOOKUP(A12,HOP!A:C,3,0)</f>
        <v>3485016</v>
      </c>
      <c r="G12" s="4">
        <f t="shared" si="0"/>
        <v>0</v>
      </c>
      <c r="H12" s="4" t="str">
        <f t="shared" si="1"/>
        <v>,3485016</v>
      </c>
      <c r="I12" s="4" t="str">
        <f>VLOOKUP(A12,HOP!A:U,21,0)</f>
        <v>直采</v>
      </c>
    </row>
    <row r="13" s="4" customFormat="1" spans="1:9">
      <c r="A13" s="5">
        <v>999224749729688</v>
      </c>
      <c r="B13" s="6">
        <v>45146</v>
      </c>
      <c r="C13" s="6">
        <v>45149</v>
      </c>
      <c r="D13" s="4">
        <v>875.58</v>
      </c>
      <c r="E13" s="4" t="str">
        <f>VLOOKUP(A13,HOP!A:L,12,0)</f>
        <v>875.58</v>
      </c>
      <c r="F13" s="4" t="str">
        <f>VLOOKUP(A13,HOP!A:C,3,0)</f>
        <v>3499658</v>
      </c>
      <c r="G13" s="4">
        <f t="shared" si="0"/>
        <v>0</v>
      </c>
      <c r="H13" s="4" t="str">
        <f t="shared" si="1"/>
        <v>,3499658</v>
      </c>
      <c r="I13" s="4" t="str">
        <f>VLOOKUP(A13,HOP!A:U,21,0)</f>
        <v>直采</v>
      </c>
    </row>
    <row r="14" s="4" customFormat="1" spans="1:9">
      <c r="A14" s="5">
        <v>999224749753292</v>
      </c>
      <c r="B14" s="6">
        <v>45146</v>
      </c>
      <c r="C14" s="6">
        <v>45149</v>
      </c>
      <c r="D14" s="4">
        <v>875.58</v>
      </c>
      <c r="E14" s="4" t="str">
        <f>VLOOKUP(A14,HOP!A:L,12,0)</f>
        <v>875.58</v>
      </c>
      <c r="F14" s="4" t="str">
        <f>VLOOKUP(A14,HOP!A:C,3,0)</f>
        <v>3499659</v>
      </c>
      <c r="G14" s="4">
        <f t="shared" si="0"/>
        <v>0</v>
      </c>
      <c r="H14" s="4" t="str">
        <f t="shared" si="1"/>
        <v>,3499659</v>
      </c>
      <c r="I14" s="4" t="str">
        <f>VLOOKUP(A14,HOP!A:U,21,0)</f>
        <v>直采</v>
      </c>
    </row>
    <row r="15" s="4" customFormat="1" spans="1:9">
      <c r="A15" s="5">
        <v>999225804759812</v>
      </c>
      <c r="B15" s="6">
        <v>45148</v>
      </c>
      <c r="C15" s="6">
        <v>45149</v>
      </c>
      <c r="D15" s="4">
        <v>57.62</v>
      </c>
      <c r="E15" s="4" t="str">
        <f>VLOOKUP(A15,HOP!A:L,12,0)</f>
        <v>57.62</v>
      </c>
      <c r="F15" s="4" t="str">
        <f>VLOOKUP(A15,HOP!A:C,3,0)</f>
        <v>3731332</v>
      </c>
      <c r="G15" s="4">
        <f t="shared" si="0"/>
        <v>0</v>
      </c>
      <c r="H15" s="4" t="str">
        <f t="shared" si="1"/>
        <v>,3731332</v>
      </c>
      <c r="I15" s="4" t="str">
        <f>VLOOKUP(A15,HOP!A:U,21,0)</f>
        <v>直采</v>
      </c>
    </row>
    <row r="16" s="4" customFormat="1" spans="1:9">
      <c r="A16" s="5">
        <v>999225865988333</v>
      </c>
      <c r="B16" s="6">
        <v>45146</v>
      </c>
      <c r="C16" s="6">
        <v>45149</v>
      </c>
      <c r="D16" s="4">
        <v>546.15</v>
      </c>
      <c r="E16" s="4" t="str">
        <f>VLOOKUP(A16,HOP!A:L,12,0)</f>
        <v>546.15</v>
      </c>
      <c r="F16" s="4" t="str">
        <f>VLOOKUP(A16,HOP!A:C,3,0)</f>
        <v>3743217</v>
      </c>
      <c r="G16" s="4">
        <f t="shared" si="0"/>
        <v>0</v>
      </c>
      <c r="H16" s="4" t="str">
        <f t="shared" si="1"/>
        <v>,3743217</v>
      </c>
      <c r="I16" s="4" t="str">
        <f>VLOOKUP(A16,HOP!A:U,21,0)</f>
        <v>直采</v>
      </c>
    </row>
    <row r="17" s="4" customFormat="1" spans="1:9">
      <c r="A17" s="5">
        <v>999225913359711</v>
      </c>
      <c r="B17" s="6">
        <v>45147</v>
      </c>
      <c r="C17" s="6">
        <v>45149</v>
      </c>
      <c r="D17" s="4">
        <v>46.62</v>
      </c>
      <c r="E17" s="4" t="str">
        <f>VLOOKUP(A17,HOP!A:L,12,0)</f>
        <v>46.62</v>
      </c>
      <c r="F17" s="4" t="str">
        <f>VLOOKUP(A17,HOP!A:C,3,0)</f>
        <v>3753195</v>
      </c>
      <c r="G17" s="4">
        <f t="shared" si="0"/>
        <v>0</v>
      </c>
      <c r="H17" s="4" t="str">
        <f t="shared" si="1"/>
        <v>,3753195</v>
      </c>
      <c r="I17" s="4" t="str">
        <f>VLOOKUP(A17,HOP!A:U,21,0)</f>
        <v>直连</v>
      </c>
    </row>
    <row r="18" s="4" customFormat="1" spans="1:9">
      <c r="A18" s="5">
        <v>999225916582335</v>
      </c>
      <c r="B18" s="6">
        <v>45147</v>
      </c>
      <c r="C18" s="6">
        <v>45149</v>
      </c>
      <c r="D18" s="4">
        <v>54.92</v>
      </c>
      <c r="E18" s="4" t="str">
        <f>VLOOKUP(A18,HOP!A:L,12,0)</f>
        <v>54.92</v>
      </c>
      <c r="F18" s="4" t="str">
        <f>VLOOKUP(A18,HOP!A:C,3,0)</f>
        <v>3754222</v>
      </c>
      <c r="G18" s="4">
        <f t="shared" si="0"/>
        <v>0</v>
      </c>
      <c r="H18" s="4" t="str">
        <f t="shared" si="1"/>
        <v>,3754222</v>
      </c>
      <c r="I18" s="4" t="str">
        <f>VLOOKUP(A18,HOP!A:U,21,0)</f>
        <v>直连</v>
      </c>
    </row>
    <row r="19" s="4" customFormat="1" spans="1:9">
      <c r="A19" s="5">
        <v>999225936123762</v>
      </c>
      <c r="B19" s="6">
        <v>45148</v>
      </c>
      <c r="C19" s="6">
        <v>45149</v>
      </c>
      <c r="D19" s="4">
        <v>120.52</v>
      </c>
      <c r="E19" s="4" t="str">
        <f>VLOOKUP(A19,HOP!A:L,12,0)</f>
        <v>120.52</v>
      </c>
      <c r="F19" s="4" t="str">
        <f>VLOOKUP(A19,HOP!A:C,3,0)</f>
        <v>3756925</v>
      </c>
      <c r="G19" s="4">
        <f t="shared" si="0"/>
        <v>0</v>
      </c>
      <c r="H19" s="4" t="str">
        <f t="shared" si="1"/>
        <v>,3756925</v>
      </c>
      <c r="I19" s="4" t="str">
        <f>VLOOKUP(A19,HOP!A:U,21,0)</f>
        <v>直连</v>
      </c>
    </row>
    <row r="20" s="4" customFormat="1" spans="1:9">
      <c r="A20" s="5">
        <v>999225943866611</v>
      </c>
      <c r="B20" s="6">
        <v>45148</v>
      </c>
      <c r="C20" s="6">
        <v>45149</v>
      </c>
      <c r="D20" s="4">
        <v>27.79</v>
      </c>
      <c r="E20" s="4" t="str">
        <f>VLOOKUP(A20,HOP!A:L,12,0)</f>
        <v>27.79</v>
      </c>
      <c r="F20" s="4" t="str">
        <f>VLOOKUP(A20,HOP!A:C,3,0)</f>
        <v>3759617</v>
      </c>
      <c r="G20" s="4">
        <f t="shared" si="0"/>
        <v>0</v>
      </c>
      <c r="H20" s="4" t="str">
        <f t="shared" si="1"/>
        <v>,3759617</v>
      </c>
      <c r="I20" s="4" t="str">
        <f>VLOOKUP(A20,HOP!A:U,21,0)</f>
        <v>直连</v>
      </c>
    </row>
    <row r="21" s="4" customFormat="1" spans="1:9">
      <c r="A21" s="5">
        <v>999225948428188</v>
      </c>
      <c r="B21" s="6">
        <v>45148</v>
      </c>
      <c r="C21" s="6">
        <v>45149</v>
      </c>
      <c r="D21" s="4">
        <v>85.26</v>
      </c>
      <c r="E21" s="4" t="str">
        <f>VLOOKUP(A21,HOP!A:L,12,0)</f>
        <v>85.26</v>
      </c>
      <c r="F21" s="4" t="str">
        <f>VLOOKUP(A21,HOP!A:C,3,0)</f>
        <v>3760473</v>
      </c>
      <c r="G21" s="4">
        <f t="shared" si="0"/>
        <v>0</v>
      </c>
      <c r="H21" s="4" t="str">
        <f t="shared" si="1"/>
        <v>,3760473</v>
      </c>
      <c r="I21" s="4" t="str">
        <f>VLOOKUP(A21,HOP!A:U,21,0)</f>
        <v>直连</v>
      </c>
    </row>
    <row r="22" s="4" customFormat="1" spans="1:9">
      <c r="A22" s="5">
        <v>999225949046769</v>
      </c>
      <c r="B22" s="6">
        <v>45148</v>
      </c>
      <c r="C22" s="6">
        <v>45149</v>
      </c>
      <c r="D22" s="4">
        <v>27.7</v>
      </c>
      <c r="E22" s="4" t="str">
        <f>VLOOKUP(A22,HOP!A:L,12,0)</f>
        <v>27.70</v>
      </c>
      <c r="F22" s="4" t="str">
        <f>VLOOKUP(A22,HOP!A:C,3,0)</f>
        <v>3760544</v>
      </c>
      <c r="G22" s="4">
        <f t="shared" si="0"/>
        <v>0</v>
      </c>
      <c r="H22" s="4" t="str">
        <f t="shared" si="1"/>
        <v>,3760544</v>
      </c>
      <c r="I22" s="4" t="str">
        <f>VLOOKUP(A22,HOP!A:U,21,0)</f>
        <v>直连</v>
      </c>
    </row>
    <row r="23" s="4" customFormat="1" spans="1:9">
      <c r="A23" s="5">
        <v>999225952260622</v>
      </c>
      <c r="B23" s="6">
        <v>45148</v>
      </c>
      <c r="C23" s="6">
        <v>45149</v>
      </c>
      <c r="D23" s="4">
        <v>20.43</v>
      </c>
      <c r="E23" s="4" t="str">
        <f>VLOOKUP(A23,HOP!A:L,12,0)</f>
        <v>20.43</v>
      </c>
      <c r="F23" s="4" t="str">
        <f>VLOOKUP(A23,HOP!A:C,3,0)</f>
        <v>3761344</v>
      </c>
      <c r="G23" s="4">
        <f t="shared" si="0"/>
        <v>0</v>
      </c>
      <c r="H23" s="4" t="str">
        <f t="shared" si="1"/>
        <v>,3761344</v>
      </c>
      <c r="I23" s="4" t="str">
        <f>VLOOKUP(A23,HOP!A:U,21,0)</f>
        <v>直连</v>
      </c>
    </row>
    <row r="25" spans="4:4">
      <c r="D25" s="4">
        <f>SUM(D2:D24)</f>
        <v>5944.5</v>
      </c>
    </row>
    <row r="26" spans="4:4">
      <c r="D26" s="4" t="s">
        <v>161</v>
      </c>
    </row>
    <row r="28" spans="1:3">
      <c r="A28" s="4" t="s">
        <v>162</v>
      </c>
      <c r="B28" s="4">
        <v>5300.59</v>
      </c>
      <c r="C28" s="4">
        <v>41436.46</v>
      </c>
    </row>
    <row r="29" spans="1:3">
      <c r="A29" s="4" t="s">
        <v>163</v>
      </c>
      <c r="B29" s="4">
        <v>643.91</v>
      </c>
      <c r="C29" s="4">
        <v>5033.66</v>
      </c>
    </row>
    <row r="30" spans="1:3">
      <c r="A30" s="4" t="s">
        <v>164</v>
      </c>
      <c r="B30" s="4">
        <f>SUM(B28:B29)</f>
        <v>5944.5</v>
      </c>
      <c r="C30" s="4">
        <f>SUM(C28:C29)</f>
        <v>46470.12</v>
      </c>
    </row>
    <row r="31" spans="1:1">
      <c r="A31" s="4" t="s">
        <v>165</v>
      </c>
    </row>
  </sheetData>
  <autoFilter ref="A1:X23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workbookViewId="0">
      <selection activeCell="C33" sqref="C33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166</v>
      </c>
      <c r="B1" s="2" t="s">
        <v>167</v>
      </c>
      <c r="C1" s="2" t="s">
        <v>168</v>
      </c>
      <c r="D1" s="2" t="s">
        <v>169</v>
      </c>
      <c r="E1" s="2" t="s">
        <v>13</v>
      </c>
      <c r="F1" s="2" t="s">
        <v>5</v>
      </c>
      <c r="G1" s="2" t="s">
        <v>6</v>
      </c>
      <c r="H1" s="2" t="s">
        <v>170</v>
      </c>
      <c r="I1" s="2" t="s">
        <v>171</v>
      </c>
      <c r="J1" s="2" t="s">
        <v>172</v>
      </c>
      <c r="K1" s="2" t="s">
        <v>173</v>
      </c>
      <c r="L1" s="2" t="s">
        <v>174</v>
      </c>
      <c r="M1" s="2" t="s">
        <v>175</v>
      </c>
      <c r="N1" s="2" t="s">
        <v>176</v>
      </c>
      <c r="O1" s="2" t="s">
        <v>177</v>
      </c>
      <c r="P1" s="2" t="s">
        <v>178</v>
      </c>
      <c r="Q1" s="2" t="s">
        <v>179</v>
      </c>
      <c r="R1" s="2" t="s">
        <v>180</v>
      </c>
      <c r="S1" s="2" t="s">
        <v>181</v>
      </c>
      <c r="T1" s="2" t="s">
        <v>182</v>
      </c>
      <c r="U1" s="2" t="s">
        <v>183</v>
      </c>
      <c r="V1" s="2" t="s">
        <v>184</v>
      </c>
    </row>
    <row r="2" s="1" customFormat="1" spans="1:22">
      <c r="A2" s="3">
        <v>999225952260622</v>
      </c>
      <c r="B2" s="1" t="s">
        <v>185</v>
      </c>
      <c r="C2" s="1" t="s">
        <v>186</v>
      </c>
      <c r="D2" s="1" t="s">
        <v>187</v>
      </c>
      <c r="E2" s="1" t="s">
        <v>188</v>
      </c>
      <c r="F2" s="1" t="s">
        <v>185</v>
      </c>
      <c r="G2" s="1" t="s">
        <v>189</v>
      </c>
      <c r="H2" s="1" t="s">
        <v>190</v>
      </c>
      <c r="I2" s="1" t="s">
        <v>191</v>
      </c>
      <c r="J2" s="1" t="s">
        <v>30</v>
      </c>
      <c r="K2" s="1" t="s">
        <v>192</v>
      </c>
      <c r="L2" s="1" t="s">
        <v>192</v>
      </c>
      <c r="M2" s="1" t="s">
        <v>193</v>
      </c>
      <c r="N2" s="1" t="s">
        <v>193</v>
      </c>
      <c r="O2" s="1" t="s">
        <v>194</v>
      </c>
      <c r="P2" s="1" t="s">
        <v>195</v>
      </c>
      <c r="Q2" s="1" t="s">
        <v>196</v>
      </c>
      <c r="R2" s="1" t="s">
        <v>197</v>
      </c>
      <c r="S2" s="1" t="s">
        <v>198</v>
      </c>
      <c r="T2" s="1" t="s">
        <v>199</v>
      </c>
      <c r="U2" s="1" t="s">
        <v>200</v>
      </c>
      <c r="V2" s="1" t="s">
        <v>201</v>
      </c>
    </row>
    <row r="3" s="1" customFormat="1" spans="1:22">
      <c r="A3" s="3">
        <v>999225949046769</v>
      </c>
      <c r="B3" s="1" t="s">
        <v>185</v>
      </c>
      <c r="C3" s="1" t="s">
        <v>202</v>
      </c>
      <c r="D3" s="1" t="s">
        <v>203</v>
      </c>
      <c r="E3" s="1" t="s">
        <v>204</v>
      </c>
      <c r="F3" s="1" t="s">
        <v>185</v>
      </c>
      <c r="G3" s="1" t="s">
        <v>189</v>
      </c>
      <c r="H3" s="1" t="s">
        <v>190</v>
      </c>
      <c r="I3" s="1" t="s">
        <v>205</v>
      </c>
      <c r="J3" s="1" t="s">
        <v>30</v>
      </c>
      <c r="K3" s="1" t="s">
        <v>206</v>
      </c>
      <c r="L3" s="1" t="s">
        <v>206</v>
      </c>
      <c r="M3" s="1" t="s">
        <v>193</v>
      </c>
      <c r="N3" s="1" t="s">
        <v>193</v>
      </c>
      <c r="O3" s="1" t="s">
        <v>194</v>
      </c>
      <c r="P3" s="1" t="s">
        <v>195</v>
      </c>
      <c r="Q3" s="1" t="s">
        <v>196</v>
      </c>
      <c r="R3" s="1" t="s">
        <v>207</v>
      </c>
      <c r="S3" s="1" t="s">
        <v>198</v>
      </c>
      <c r="T3" s="1" t="s">
        <v>199</v>
      </c>
      <c r="U3" s="1" t="s">
        <v>200</v>
      </c>
      <c r="V3" s="1" t="s">
        <v>208</v>
      </c>
    </row>
    <row r="4" s="1" customFormat="1" spans="1:22">
      <c r="A4" s="3">
        <v>999225948428188</v>
      </c>
      <c r="B4" s="1" t="s">
        <v>185</v>
      </c>
      <c r="C4" s="1" t="s">
        <v>209</v>
      </c>
      <c r="D4" s="1" t="s">
        <v>210</v>
      </c>
      <c r="E4" s="1" t="s">
        <v>211</v>
      </c>
      <c r="F4" s="1" t="s">
        <v>185</v>
      </c>
      <c r="G4" s="1" t="s">
        <v>189</v>
      </c>
      <c r="H4" s="1" t="s">
        <v>190</v>
      </c>
      <c r="I4" s="1" t="s">
        <v>212</v>
      </c>
      <c r="J4" s="1" t="s">
        <v>30</v>
      </c>
      <c r="K4" s="1" t="s">
        <v>213</v>
      </c>
      <c r="L4" s="1" t="s">
        <v>213</v>
      </c>
      <c r="M4" s="1" t="s">
        <v>193</v>
      </c>
      <c r="N4" s="1" t="s">
        <v>193</v>
      </c>
      <c r="O4" s="1" t="s">
        <v>194</v>
      </c>
      <c r="P4" s="1" t="s">
        <v>195</v>
      </c>
      <c r="Q4" s="1" t="s">
        <v>196</v>
      </c>
      <c r="R4" s="1" t="s">
        <v>214</v>
      </c>
      <c r="S4" s="1" t="s">
        <v>198</v>
      </c>
      <c r="T4" s="1" t="s">
        <v>199</v>
      </c>
      <c r="U4" s="1" t="s">
        <v>200</v>
      </c>
      <c r="V4" s="1" t="s">
        <v>215</v>
      </c>
    </row>
    <row r="5" s="1" customFormat="1" spans="1:22">
      <c r="A5" s="3">
        <v>999225943866611</v>
      </c>
      <c r="B5" s="1" t="s">
        <v>185</v>
      </c>
      <c r="C5" s="1" t="s">
        <v>216</v>
      </c>
      <c r="D5" s="1" t="s">
        <v>217</v>
      </c>
      <c r="E5" s="1" t="s">
        <v>218</v>
      </c>
      <c r="F5" s="1" t="s">
        <v>185</v>
      </c>
      <c r="G5" s="1" t="s">
        <v>189</v>
      </c>
      <c r="H5" s="1" t="s">
        <v>190</v>
      </c>
      <c r="I5" s="1" t="s">
        <v>219</v>
      </c>
      <c r="J5" s="1" t="s">
        <v>30</v>
      </c>
      <c r="K5" s="1" t="s">
        <v>220</v>
      </c>
      <c r="L5" s="1" t="s">
        <v>220</v>
      </c>
      <c r="M5" s="1" t="s">
        <v>193</v>
      </c>
      <c r="N5" s="1" t="s">
        <v>193</v>
      </c>
      <c r="O5" s="1" t="s">
        <v>194</v>
      </c>
      <c r="P5" s="1" t="s">
        <v>195</v>
      </c>
      <c r="Q5" s="1" t="s">
        <v>196</v>
      </c>
      <c r="R5" s="1" t="s">
        <v>221</v>
      </c>
      <c r="S5" s="1" t="s">
        <v>198</v>
      </c>
      <c r="T5" s="1" t="s">
        <v>199</v>
      </c>
      <c r="U5" s="1" t="s">
        <v>200</v>
      </c>
      <c r="V5" s="1" t="s">
        <v>222</v>
      </c>
    </row>
    <row r="6" s="1" customFormat="1" spans="1:22">
      <c r="A6" s="3">
        <v>999225936123762</v>
      </c>
      <c r="B6" s="1" t="s">
        <v>223</v>
      </c>
      <c r="C6" s="1" t="s">
        <v>224</v>
      </c>
      <c r="D6" s="1" t="s">
        <v>225</v>
      </c>
      <c r="E6" s="1" t="s">
        <v>226</v>
      </c>
      <c r="F6" s="1" t="s">
        <v>185</v>
      </c>
      <c r="G6" s="1" t="s">
        <v>189</v>
      </c>
      <c r="H6" s="1" t="s">
        <v>190</v>
      </c>
      <c r="I6" s="1" t="s">
        <v>227</v>
      </c>
      <c r="J6" s="1" t="s">
        <v>30</v>
      </c>
      <c r="K6" s="1" t="s">
        <v>228</v>
      </c>
      <c r="L6" s="1" t="s">
        <v>228</v>
      </c>
      <c r="M6" s="1" t="s">
        <v>193</v>
      </c>
      <c r="N6" s="1" t="s">
        <v>193</v>
      </c>
      <c r="O6" s="1" t="s">
        <v>194</v>
      </c>
      <c r="P6" s="1" t="s">
        <v>195</v>
      </c>
      <c r="Q6" s="1" t="s">
        <v>196</v>
      </c>
      <c r="R6" s="1" t="s">
        <v>229</v>
      </c>
      <c r="S6" s="1" t="s">
        <v>198</v>
      </c>
      <c r="T6" s="1" t="s">
        <v>199</v>
      </c>
      <c r="U6" s="1" t="s">
        <v>200</v>
      </c>
      <c r="V6" s="1" t="s">
        <v>201</v>
      </c>
    </row>
    <row r="7" s="1" customFormat="1" spans="1:22">
      <c r="A7" s="3">
        <v>999225934196345</v>
      </c>
      <c r="B7" s="1" t="s">
        <v>223</v>
      </c>
      <c r="C7" s="1" t="s">
        <v>230</v>
      </c>
      <c r="D7" s="1" t="s">
        <v>231</v>
      </c>
      <c r="E7" s="1" t="s">
        <v>232</v>
      </c>
      <c r="F7" s="1" t="s">
        <v>223</v>
      </c>
      <c r="G7" s="1" t="s">
        <v>185</v>
      </c>
      <c r="H7" s="1" t="s">
        <v>190</v>
      </c>
      <c r="I7" s="1" t="s">
        <v>233</v>
      </c>
      <c r="J7" s="1" t="s">
        <v>30</v>
      </c>
      <c r="K7" s="1" t="s">
        <v>234</v>
      </c>
      <c r="L7" s="1" t="s">
        <v>234</v>
      </c>
      <c r="M7" s="1" t="s">
        <v>193</v>
      </c>
      <c r="N7" s="1" t="s">
        <v>193</v>
      </c>
      <c r="O7" s="1" t="s">
        <v>194</v>
      </c>
      <c r="P7" s="1" t="s">
        <v>195</v>
      </c>
      <c r="Q7" s="1" t="s">
        <v>196</v>
      </c>
      <c r="R7" s="1" t="s">
        <v>235</v>
      </c>
      <c r="S7" s="1" t="s">
        <v>198</v>
      </c>
      <c r="T7" s="1" t="s">
        <v>199</v>
      </c>
      <c r="U7" s="1" t="s">
        <v>200</v>
      </c>
      <c r="V7" s="1" t="s">
        <v>222</v>
      </c>
    </row>
    <row r="8" s="1" customFormat="1" spans="1:22">
      <c r="A8" s="3">
        <v>999225929780332</v>
      </c>
      <c r="B8" s="1" t="s">
        <v>223</v>
      </c>
      <c r="C8" s="1" t="s">
        <v>236</v>
      </c>
      <c r="D8" s="1" t="s">
        <v>237</v>
      </c>
      <c r="E8" s="1" t="s">
        <v>238</v>
      </c>
      <c r="F8" s="1" t="s">
        <v>223</v>
      </c>
      <c r="G8" s="1" t="s">
        <v>185</v>
      </c>
      <c r="H8" s="1" t="s">
        <v>190</v>
      </c>
      <c r="I8" s="1" t="s">
        <v>239</v>
      </c>
      <c r="J8" s="1" t="s">
        <v>30</v>
      </c>
      <c r="K8" s="1" t="s">
        <v>240</v>
      </c>
      <c r="L8" s="1" t="s">
        <v>240</v>
      </c>
      <c r="M8" s="1" t="s">
        <v>193</v>
      </c>
      <c r="N8" s="1" t="s">
        <v>193</v>
      </c>
      <c r="O8" s="1" t="s">
        <v>194</v>
      </c>
      <c r="P8" s="1" t="s">
        <v>195</v>
      </c>
      <c r="Q8" s="1" t="s">
        <v>196</v>
      </c>
      <c r="R8" s="1" t="s">
        <v>241</v>
      </c>
      <c r="S8" s="1" t="s">
        <v>198</v>
      </c>
      <c r="T8" s="1" t="s">
        <v>199</v>
      </c>
      <c r="U8" s="1" t="s">
        <v>200</v>
      </c>
      <c r="V8" s="1" t="s">
        <v>201</v>
      </c>
    </row>
    <row r="9" s="1" customFormat="1" spans="1:22">
      <c r="A9" s="3">
        <v>999225929123700</v>
      </c>
      <c r="B9" s="1" t="s">
        <v>223</v>
      </c>
      <c r="C9" s="1" t="s">
        <v>242</v>
      </c>
      <c r="D9" s="1" t="s">
        <v>217</v>
      </c>
      <c r="E9" s="1" t="s">
        <v>243</v>
      </c>
      <c r="F9" s="1" t="s">
        <v>223</v>
      </c>
      <c r="G9" s="1" t="s">
        <v>185</v>
      </c>
      <c r="H9" s="1" t="s">
        <v>190</v>
      </c>
      <c r="I9" s="1" t="s">
        <v>244</v>
      </c>
      <c r="J9" s="1" t="s">
        <v>30</v>
      </c>
      <c r="K9" s="1" t="s">
        <v>245</v>
      </c>
      <c r="L9" s="1" t="s">
        <v>245</v>
      </c>
      <c r="M9" s="1" t="s">
        <v>193</v>
      </c>
      <c r="N9" s="1" t="s">
        <v>193</v>
      </c>
      <c r="O9" s="1" t="s">
        <v>194</v>
      </c>
      <c r="P9" s="1" t="s">
        <v>195</v>
      </c>
      <c r="Q9" s="1" t="s">
        <v>196</v>
      </c>
      <c r="R9" s="1" t="s">
        <v>246</v>
      </c>
      <c r="S9" s="1" t="s">
        <v>198</v>
      </c>
      <c r="T9" s="1" t="s">
        <v>199</v>
      </c>
      <c r="U9" s="1" t="s">
        <v>200</v>
      </c>
      <c r="V9" s="1" t="s">
        <v>222</v>
      </c>
    </row>
    <row r="10" s="1" customFormat="1" spans="1:22">
      <c r="A10" s="3">
        <v>999225916582335</v>
      </c>
      <c r="B10" s="1" t="s">
        <v>223</v>
      </c>
      <c r="C10" s="1" t="s">
        <v>247</v>
      </c>
      <c r="D10" s="1" t="s">
        <v>248</v>
      </c>
      <c r="E10" s="1" t="s">
        <v>249</v>
      </c>
      <c r="F10" s="1" t="s">
        <v>223</v>
      </c>
      <c r="G10" s="1" t="s">
        <v>189</v>
      </c>
      <c r="H10" s="1" t="s">
        <v>190</v>
      </c>
      <c r="I10" s="1" t="s">
        <v>250</v>
      </c>
      <c r="J10" s="1" t="s">
        <v>30</v>
      </c>
      <c r="K10" s="1" t="s">
        <v>251</v>
      </c>
      <c r="L10" s="1" t="s">
        <v>251</v>
      </c>
      <c r="M10" s="1" t="s">
        <v>193</v>
      </c>
      <c r="N10" s="1" t="s">
        <v>193</v>
      </c>
      <c r="O10" s="1" t="s">
        <v>194</v>
      </c>
      <c r="P10" s="1" t="s">
        <v>195</v>
      </c>
      <c r="Q10" s="1" t="s">
        <v>196</v>
      </c>
      <c r="R10" s="1" t="s">
        <v>252</v>
      </c>
      <c r="S10" s="1" t="s">
        <v>198</v>
      </c>
      <c r="T10" s="1" t="s">
        <v>199</v>
      </c>
      <c r="U10" s="1" t="s">
        <v>200</v>
      </c>
      <c r="V10" s="1" t="s">
        <v>222</v>
      </c>
    </row>
    <row r="11" s="1" customFormat="1" spans="1:22">
      <c r="A11" s="3">
        <v>999225901401276</v>
      </c>
      <c r="B11" s="1" t="s">
        <v>253</v>
      </c>
      <c r="C11" s="1" t="s">
        <v>254</v>
      </c>
      <c r="D11" s="1" t="s">
        <v>255</v>
      </c>
      <c r="E11" s="1" t="s">
        <v>256</v>
      </c>
      <c r="F11" s="1" t="s">
        <v>253</v>
      </c>
      <c r="G11" s="1" t="s">
        <v>223</v>
      </c>
      <c r="H11" s="1" t="s">
        <v>190</v>
      </c>
      <c r="I11" s="1" t="s">
        <v>257</v>
      </c>
      <c r="J11" s="1" t="s">
        <v>30</v>
      </c>
      <c r="K11" s="1" t="s">
        <v>258</v>
      </c>
      <c r="L11" s="1" t="s">
        <v>258</v>
      </c>
      <c r="M11" s="1" t="s">
        <v>193</v>
      </c>
      <c r="N11" s="1" t="s">
        <v>193</v>
      </c>
      <c r="O11" s="1" t="s">
        <v>194</v>
      </c>
      <c r="P11" s="1" t="s">
        <v>195</v>
      </c>
      <c r="Q11" s="1" t="s">
        <v>196</v>
      </c>
      <c r="R11" s="1" t="s">
        <v>259</v>
      </c>
      <c r="S11" s="1" t="s">
        <v>198</v>
      </c>
      <c r="T11" s="1" t="s">
        <v>199</v>
      </c>
      <c r="U11" s="1" t="s">
        <v>200</v>
      </c>
      <c r="V11" s="1" t="s">
        <v>260</v>
      </c>
    </row>
    <row r="12" s="1" customFormat="1" spans="1:22">
      <c r="A12" s="3">
        <v>999225900111111</v>
      </c>
      <c r="B12" s="1" t="s">
        <v>253</v>
      </c>
      <c r="C12" s="1" t="s">
        <v>261</v>
      </c>
      <c r="D12" s="1" t="s">
        <v>262</v>
      </c>
      <c r="E12" s="1" t="s">
        <v>263</v>
      </c>
      <c r="F12" s="1" t="s">
        <v>253</v>
      </c>
      <c r="G12" s="1" t="s">
        <v>223</v>
      </c>
      <c r="H12" s="1" t="s">
        <v>190</v>
      </c>
      <c r="I12" s="1" t="s">
        <v>264</v>
      </c>
      <c r="J12" s="1" t="s">
        <v>30</v>
      </c>
      <c r="K12" s="1" t="s">
        <v>265</v>
      </c>
      <c r="L12" s="1" t="s">
        <v>265</v>
      </c>
      <c r="M12" s="1" t="s">
        <v>193</v>
      </c>
      <c r="N12" s="1" t="s">
        <v>193</v>
      </c>
      <c r="O12" s="1" t="s">
        <v>194</v>
      </c>
      <c r="P12" s="1" t="s">
        <v>195</v>
      </c>
      <c r="Q12" s="1" t="s">
        <v>196</v>
      </c>
      <c r="R12" s="1" t="s">
        <v>266</v>
      </c>
      <c r="S12" s="1" t="s">
        <v>198</v>
      </c>
      <c r="T12" s="1" t="s">
        <v>199</v>
      </c>
      <c r="U12" s="1" t="s">
        <v>200</v>
      </c>
      <c r="V12" s="1" t="s">
        <v>222</v>
      </c>
    </row>
    <row r="13" s="1" customFormat="1" spans="1:22">
      <c r="A13" s="3">
        <v>999225857029231</v>
      </c>
      <c r="B13" s="1" t="s">
        <v>267</v>
      </c>
      <c r="C13" s="1" t="s">
        <v>268</v>
      </c>
      <c r="D13" s="1" t="s">
        <v>269</v>
      </c>
      <c r="E13" s="1" t="s">
        <v>270</v>
      </c>
      <c r="F13" s="1" t="s">
        <v>253</v>
      </c>
      <c r="G13" s="1" t="s">
        <v>185</v>
      </c>
      <c r="H13" s="1" t="s">
        <v>190</v>
      </c>
      <c r="I13" s="1" t="s">
        <v>271</v>
      </c>
      <c r="J13" s="1" t="s">
        <v>30</v>
      </c>
      <c r="K13" s="1" t="s">
        <v>272</v>
      </c>
      <c r="L13" s="1" t="s">
        <v>272</v>
      </c>
      <c r="M13" s="1" t="s">
        <v>193</v>
      </c>
      <c r="N13" s="1" t="s">
        <v>193</v>
      </c>
      <c r="O13" s="1" t="s">
        <v>194</v>
      </c>
      <c r="P13" s="1" t="s">
        <v>195</v>
      </c>
      <c r="Q13" s="1" t="s">
        <v>196</v>
      </c>
      <c r="R13" s="1" t="s">
        <v>273</v>
      </c>
      <c r="S13" s="1" t="s">
        <v>198</v>
      </c>
      <c r="T13" s="1" t="s">
        <v>199</v>
      </c>
      <c r="U13" s="1" t="s">
        <v>274</v>
      </c>
      <c r="V13" s="1" t="s">
        <v>201</v>
      </c>
    </row>
    <row r="14" s="1" customFormat="1" spans="1:22">
      <c r="A14" s="3">
        <v>999225804759812</v>
      </c>
      <c r="B14" s="1" t="s">
        <v>275</v>
      </c>
      <c r="C14" s="1" t="s">
        <v>276</v>
      </c>
      <c r="D14" s="1" t="s">
        <v>277</v>
      </c>
      <c r="E14" s="1" t="s">
        <v>278</v>
      </c>
      <c r="F14" s="1" t="s">
        <v>185</v>
      </c>
      <c r="G14" s="1" t="s">
        <v>189</v>
      </c>
      <c r="H14" s="1" t="s">
        <v>190</v>
      </c>
      <c r="I14" s="1" t="s">
        <v>279</v>
      </c>
      <c r="J14" s="1" t="s">
        <v>30</v>
      </c>
      <c r="K14" s="1" t="s">
        <v>280</v>
      </c>
      <c r="L14" s="1" t="s">
        <v>280</v>
      </c>
      <c r="M14" s="1" t="s">
        <v>193</v>
      </c>
      <c r="N14" s="1" t="s">
        <v>193</v>
      </c>
      <c r="O14" s="1" t="s">
        <v>194</v>
      </c>
      <c r="P14" s="1" t="s">
        <v>195</v>
      </c>
      <c r="Q14" s="1" t="s">
        <v>196</v>
      </c>
      <c r="R14" s="1" t="s">
        <v>281</v>
      </c>
      <c r="S14" s="1" t="s">
        <v>198</v>
      </c>
      <c r="T14" s="1" t="s">
        <v>199</v>
      </c>
      <c r="U14" s="1" t="s">
        <v>274</v>
      </c>
      <c r="V14" s="1" t="s">
        <v>208</v>
      </c>
    </row>
    <row r="15" s="1" customFormat="1" spans="1:22">
      <c r="A15" s="3">
        <v>999225865988333</v>
      </c>
      <c r="B15" s="1" t="s">
        <v>267</v>
      </c>
      <c r="C15" s="1" t="s">
        <v>282</v>
      </c>
      <c r="D15" s="1" t="s">
        <v>269</v>
      </c>
      <c r="E15" s="1" t="s">
        <v>283</v>
      </c>
      <c r="F15" s="1" t="s">
        <v>253</v>
      </c>
      <c r="G15" s="1" t="s">
        <v>189</v>
      </c>
      <c r="H15" s="1" t="s">
        <v>190</v>
      </c>
      <c r="I15" s="1" t="s">
        <v>284</v>
      </c>
      <c r="J15" s="1" t="s">
        <v>30</v>
      </c>
      <c r="K15" s="1" t="s">
        <v>285</v>
      </c>
      <c r="L15" s="1" t="s">
        <v>285</v>
      </c>
      <c r="M15" s="1" t="s">
        <v>193</v>
      </c>
      <c r="N15" s="1" t="s">
        <v>193</v>
      </c>
      <c r="O15" s="1" t="s">
        <v>194</v>
      </c>
      <c r="P15" s="1" t="s">
        <v>195</v>
      </c>
      <c r="Q15" s="1" t="s">
        <v>196</v>
      </c>
      <c r="R15" s="1" t="s">
        <v>286</v>
      </c>
      <c r="S15" s="1" t="s">
        <v>198</v>
      </c>
      <c r="T15" s="1" t="s">
        <v>199</v>
      </c>
      <c r="U15" s="1" t="s">
        <v>274</v>
      </c>
      <c r="V15" s="1" t="s">
        <v>201</v>
      </c>
    </row>
    <row r="16" s="1" customFormat="1" spans="1:22">
      <c r="A16" s="3">
        <v>999225913359711</v>
      </c>
      <c r="B16" s="1" t="s">
        <v>253</v>
      </c>
      <c r="C16" s="1" t="s">
        <v>287</v>
      </c>
      <c r="D16" s="1" t="s">
        <v>288</v>
      </c>
      <c r="E16" s="1" t="s">
        <v>289</v>
      </c>
      <c r="F16" s="1" t="s">
        <v>223</v>
      </c>
      <c r="G16" s="1" t="s">
        <v>189</v>
      </c>
      <c r="H16" s="1" t="s">
        <v>190</v>
      </c>
      <c r="I16" s="1" t="s">
        <v>290</v>
      </c>
      <c r="J16" s="1" t="s">
        <v>30</v>
      </c>
      <c r="K16" s="1" t="s">
        <v>291</v>
      </c>
      <c r="L16" s="1" t="s">
        <v>291</v>
      </c>
      <c r="M16" s="1" t="s">
        <v>193</v>
      </c>
      <c r="N16" s="1" t="s">
        <v>193</v>
      </c>
      <c r="O16" s="1" t="s">
        <v>194</v>
      </c>
      <c r="P16" s="1" t="s">
        <v>195</v>
      </c>
      <c r="Q16" s="1" t="s">
        <v>196</v>
      </c>
      <c r="R16" s="1" t="s">
        <v>292</v>
      </c>
      <c r="S16" s="1" t="s">
        <v>198</v>
      </c>
      <c r="T16" s="1" t="s">
        <v>199</v>
      </c>
      <c r="U16" s="1" t="s">
        <v>200</v>
      </c>
      <c r="V16" s="1" t="s">
        <v>260</v>
      </c>
    </row>
    <row r="17" s="1" customFormat="1" spans="1:22">
      <c r="A17" s="3">
        <v>999224863524089</v>
      </c>
      <c r="B17" s="1" t="s">
        <v>293</v>
      </c>
      <c r="C17" s="1" t="s">
        <v>294</v>
      </c>
      <c r="D17" s="1" t="s">
        <v>295</v>
      </c>
      <c r="E17" s="1" t="s">
        <v>296</v>
      </c>
      <c r="F17" s="1" t="s">
        <v>297</v>
      </c>
      <c r="G17" s="1" t="s">
        <v>223</v>
      </c>
      <c r="H17" s="1" t="s">
        <v>190</v>
      </c>
      <c r="I17" s="1" t="s">
        <v>298</v>
      </c>
      <c r="J17" s="1" t="s">
        <v>30</v>
      </c>
      <c r="K17" s="1" t="s">
        <v>299</v>
      </c>
      <c r="L17" s="1" t="s">
        <v>299</v>
      </c>
      <c r="M17" s="1" t="s">
        <v>193</v>
      </c>
      <c r="N17" s="1" t="s">
        <v>193</v>
      </c>
      <c r="O17" s="1" t="s">
        <v>194</v>
      </c>
      <c r="P17" s="1" t="s">
        <v>195</v>
      </c>
      <c r="Q17" s="1" t="s">
        <v>196</v>
      </c>
      <c r="R17" s="1" t="s">
        <v>300</v>
      </c>
      <c r="S17" s="1" t="s">
        <v>198</v>
      </c>
      <c r="T17" s="1" t="s">
        <v>199</v>
      </c>
      <c r="U17" s="1" t="s">
        <v>274</v>
      </c>
      <c r="V17" s="1" t="s">
        <v>201</v>
      </c>
    </row>
    <row r="18" s="1" customFormat="1" spans="1:22">
      <c r="A18" s="3">
        <v>999224749753292</v>
      </c>
      <c r="B18" s="1" t="s">
        <v>301</v>
      </c>
      <c r="C18" s="1" t="s">
        <v>302</v>
      </c>
      <c r="D18" s="1" t="s">
        <v>303</v>
      </c>
      <c r="E18" s="1" t="s">
        <v>304</v>
      </c>
      <c r="F18" s="1" t="s">
        <v>253</v>
      </c>
      <c r="G18" s="1" t="s">
        <v>189</v>
      </c>
      <c r="H18" s="1" t="s">
        <v>190</v>
      </c>
      <c r="I18" s="1" t="s">
        <v>305</v>
      </c>
      <c r="J18" s="1" t="s">
        <v>30</v>
      </c>
      <c r="K18" s="1" t="s">
        <v>306</v>
      </c>
      <c r="L18" s="1" t="s">
        <v>306</v>
      </c>
      <c r="M18" s="1" t="s">
        <v>193</v>
      </c>
      <c r="N18" s="1" t="s">
        <v>193</v>
      </c>
      <c r="O18" s="1" t="s">
        <v>194</v>
      </c>
      <c r="P18" s="1" t="s">
        <v>195</v>
      </c>
      <c r="Q18" s="1" t="s">
        <v>196</v>
      </c>
      <c r="R18" s="1" t="s">
        <v>307</v>
      </c>
      <c r="S18" s="1" t="s">
        <v>198</v>
      </c>
      <c r="T18" s="1" t="s">
        <v>199</v>
      </c>
      <c r="U18" s="1" t="s">
        <v>274</v>
      </c>
      <c r="V18" s="1" t="s">
        <v>308</v>
      </c>
    </row>
    <row r="19" s="1" customFormat="1" spans="1:22">
      <c r="A19" s="3">
        <v>999224749729688</v>
      </c>
      <c r="B19" s="1" t="s">
        <v>301</v>
      </c>
      <c r="C19" s="1" t="s">
        <v>309</v>
      </c>
      <c r="D19" s="1" t="s">
        <v>303</v>
      </c>
      <c r="E19" s="1" t="s">
        <v>310</v>
      </c>
      <c r="F19" s="1" t="s">
        <v>253</v>
      </c>
      <c r="G19" s="1" t="s">
        <v>189</v>
      </c>
      <c r="H19" s="1" t="s">
        <v>190</v>
      </c>
      <c r="I19" s="1" t="s">
        <v>305</v>
      </c>
      <c r="J19" s="1" t="s">
        <v>30</v>
      </c>
      <c r="K19" s="1" t="s">
        <v>306</v>
      </c>
      <c r="L19" s="1" t="s">
        <v>306</v>
      </c>
      <c r="M19" s="1" t="s">
        <v>193</v>
      </c>
      <c r="N19" s="1" t="s">
        <v>193</v>
      </c>
      <c r="O19" s="1" t="s">
        <v>194</v>
      </c>
      <c r="P19" s="1" t="s">
        <v>195</v>
      </c>
      <c r="Q19" s="1" t="s">
        <v>196</v>
      </c>
      <c r="R19" s="1" t="s">
        <v>311</v>
      </c>
      <c r="S19" s="1" t="s">
        <v>198</v>
      </c>
      <c r="T19" s="1" t="s">
        <v>199</v>
      </c>
      <c r="U19" s="1" t="s">
        <v>274</v>
      </c>
      <c r="V19" s="1" t="s">
        <v>308</v>
      </c>
    </row>
    <row r="20" s="1" customFormat="1" spans="1:22">
      <c r="A20" s="3">
        <v>999224744569208</v>
      </c>
      <c r="B20" s="1" t="s">
        <v>301</v>
      </c>
      <c r="C20" s="1" t="s">
        <v>312</v>
      </c>
      <c r="D20" s="1" t="s">
        <v>313</v>
      </c>
      <c r="E20" s="1" t="s">
        <v>314</v>
      </c>
      <c r="F20" s="1" t="s">
        <v>253</v>
      </c>
      <c r="G20" s="1" t="s">
        <v>223</v>
      </c>
      <c r="H20" s="1" t="s">
        <v>190</v>
      </c>
      <c r="I20" s="1" t="s">
        <v>315</v>
      </c>
      <c r="J20" s="1" t="s">
        <v>30</v>
      </c>
      <c r="K20" s="1" t="s">
        <v>316</v>
      </c>
      <c r="L20" s="1" t="s">
        <v>316</v>
      </c>
      <c r="M20" s="1" t="s">
        <v>193</v>
      </c>
      <c r="N20" s="1" t="s">
        <v>193</v>
      </c>
      <c r="O20" s="1" t="s">
        <v>194</v>
      </c>
      <c r="P20" s="1" t="s">
        <v>195</v>
      </c>
      <c r="Q20" s="1" t="s">
        <v>196</v>
      </c>
      <c r="R20" s="1" t="s">
        <v>317</v>
      </c>
      <c r="S20" s="1" t="s">
        <v>198</v>
      </c>
      <c r="T20" s="1" t="s">
        <v>199</v>
      </c>
      <c r="U20" s="1" t="s">
        <v>274</v>
      </c>
      <c r="V20" s="1" t="s">
        <v>201</v>
      </c>
    </row>
    <row r="21" s="1" customFormat="1" spans="1:22">
      <c r="A21" s="3">
        <v>999224698286018</v>
      </c>
      <c r="B21" s="1" t="s">
        <v>318</v>
      </c>
      <c r="C21" s="1" t="s">
        <v>319</v>
      </c>
      <c r="D21" s="1" t="s">
        <v>320</v>
      </c>
      <c r="E21" s="1" t="s">
        <v>321</v>
      </c>
      <c r="F21" s="1" t="s">
        <v>223</v>
      </c>
      <c r="G21" s="1" t="s">
        <v>189</v>
      </c>
      <c r="H21" s="1" t="s">
        <v>190</v>
      </c>
      <c r="I21" s="1" t="s">
        <v>322</v>
      </c>
      <c r="J21" s="1" t="s">
        <v>30</v>
      </c>
      <c r="K21" s="1" t="s">
        <v>323</v>
      </c>
      <c r="L21" s="1" t="s">
        <v>323</v>
      </c>
      <c r="M21" s="1" t="s">
        <v>193</v>
      </c>
      <c r="N21" s="1" t="s">
        <v>193</v>
      </c>
      <c r="O21" s="1" t="s">
        <v>194</v>
      </c>
      <c r="P21" s="1" t="s">
        <v>195</v>
      </c>
      <c r="Q21" s="1" t="s">
        <v>196</v>
      </c>
      <c r="R21" s="1" t="s">
        <v>324</v>
      </c>
      <c r="S21" s="1" t="s">
        <v>198</v>
      </c>
      <c r="T21" s="1" t="s">
        <v>199</v>
      </c>
      <c r="U21" s="1" t="s">
        <v>274</v>
      </c>
      <c r="V21" s="1" t="s">
        <v>201</v>
      </c>
    </row>
    <row r="22" s="1" customFormat="1" spans="1:22">
      <c r="A22" s="3">
        <v>999224493909274</v>
      </c>
      <c r="B22" s="1" t="s">
        <v>325</v>
      </c>
      <c r="C22" s="1" t="s">
        <v>326</v>
      </c>
      <c r="D22" s="1" t="s">
        <v>327</v>
      </c>
      <c r="E22" s="1" t="s">
        <v>328</v>
      </c>
      <c r="F22" s="1" t="s">
        <v>297</v>
      </c>
      <c r="G22" s="1" t="s">
        <v>185</v>
      </c>
      <c r="H22" s="1" t="s">
        <v>190</v>
      </c>
      <c r="I22" s="1" t="s">
        <v>329</v>
      </c>
      <c r="J22" s="1" t="s">
        <v>30</v>
      </c>
      <c r="K22" s="1" t="s">
        <v>330</v>
      </c>
      <c r="L22" s="1" t="s">
        <v>330</v>
      </c>
      <c r="M22" s="1" t="s">
        <v>193</v>
      </c>
      <c r="N22" s="1" t="s">
        <v>193</v>
      </c>
      <c r="O22" s="1" t="s">
        <v>194</v>
      </c>
      <c r="P22" s="1" t="s">
        <v>195</v>
      </c>
      <c r="Q22" s="1" t="s">
        <v>196</v>
      </c>
      <c r="R22" s="1" t="s">
        <v>331</v>
      </c>
      <c r="S22" s="1" t="s">
        <v>198</v>
      </c>
      <c r="T22" s="1" t="s">
        <v>199</v>
      </c>
      <c r="U22" s="1" t="s">
        <v>274</v>
      </c>
      <c r="V22" s="1" t="s">
        <v>308</v>
      </c>
    </row>
    <row r="23" s="1" customFormat="1" spans="1:22">
      <c r="A23" s="3">
        <v>999224088584186</v>
      </c>
      <c r="B23" s="1" t="s">
        <v>332</v>
      </c>
      <c r="C23" s="1" t="s">
        <v>333</v>
      </c>
      <c r="D23" s="1" t="s">
        <v>334</v>
      </c>
      <c r="E23" s="1" t="s">
        <v>335</v>
      </c>
      <c r="F23" s="1" t="s">
        <v>223</v>
      </c>
      <c r="G23" s="1" t="s">
        <v>185</v>
      </c>
      <c r="H23" s="1" t="s">
        <v>190</v>
      </c>
      <c r="I23" s="1" t="s">
        <v>336</v>
      </c>
      <c r="J23" s="1" t="s">
        <v>30</v>
      </c>
      <c r="K23" s="1" t="s">
        <v>337</v>
      </c>
      <c r="L23" s="1" t="s">
        <v>337</v>
      </c>
      <c r="M23" s="1" t="s">
        <v>193</v>
      </c>
      <c r="N23" s="1" t="s">
        <v>193</v>
      </c>
      <c r="O23" s="1" t="s">
        <v>194</v>
      </c>
      <c r="P23" s="1" t="s">
        <v>195</v>
      </c>
      <c r="Q23" s="1" t="s">
        <v>196</v>
      </c>
      <c r="R23" s="1" t="s">
        <v>338</v>
      </c>
      <c r="S23" s="1" t="s">
        <v>198</v>
      </c>
      <c r="T23" s="1" t="s">
        <v>199</v>
      </c>
      <c r="U23" s="1" t="s">
        <v>274</v>
      </c>
      <c r="V23" s="1" t="s">
        <v>201</v>
      </c>
    </row>
    <row r="24" ht="14.4"/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2023-08-14T01:56:12Z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