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44525"/>
</workbook>
</file>

<file path=xl/sharedStrings.xml><?xml version="1.0" encoding="utf-8"?>
<sst xmlns="http://schemas.openxmlformats.org/spreadsheetml/2006/main" count="376" uniqueCount="179">
  <si>
    <t>去哪儿网酒店预付对账单</t>
  </si>
  <si>
    <t>供应商名称：</t>
  </si>
  <si>
    <t>港丰国际</t>
  </si>
  <si>
    <t>结算周期：</t>
  </si>
  <si>
    <t>2023-08-07至2023-08-13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</si>
  <si>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</si>
  <si>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</si>
  <si>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</si>
  <si>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</si>
  <si>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</si>
  <si>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</si>
  <si>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</si>
  <si>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</si>
  <si>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</si>
  <si>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</si>
  <si>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</si>
  <si>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</si>
  <si>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</si>
  <si>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</si>
  <si>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</si>
  <si>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¥6,359.20</t>
  </si>
  <si>
    <t>¥468.00</t>
  </si>
  <si>
    <t>¥612.69</t>
  </si>
  <si>
    <t>¥11,946.00</t>
  </si>
  <si>
    <t>¥17,224.51</t>
  </si>
  <si>
    <t>分类信息</t>
  </si>
  <si>
    <t>业务类型</t>
  </si>
  <si>
    <t>酒店预付（点击查看明细）</t>
  </si>
  <si>
    <t>¥5,278.51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</si>
  <si>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</si>
  <si>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</si>
  <si>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</si>
  <si>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</si>
  <si>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</si>
  <si>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</si>
  <si>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</si>
  <si>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</si>
  <si>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</si>
  <si>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</si>
  <si>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</si>
  <si>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</si>
  <si>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</si>
  <si>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</si>
  <si>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</si>
  <si>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</si>
  <si>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</si>
  <si>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</si>
  <si>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</si>
  <si>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</si>
  <si>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</si>
  <si>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</si>
  <si>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</si>
  <si>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</si>
  <si>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</si>
  <si>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</si>
  <si>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</si>
  <si>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</si>
  <si>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</si>
  <si>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</si>
  <si>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</si>
  <si>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</si>
  <si>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</si>
  <si>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</si>
  <si>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</si>
  <si>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</si>
  <si>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</si>
  <si>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</si>
  <si>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</si>
  <si>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</si>
  <si>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</si>
  <si>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</si>
  <si>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</si>
  <si>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703406313323</t>
  </si>
  <si>
    <t>3558286</t>
  </si>
  <si>
    <t>酒店预付</t>
  </si>
  <si>
    <t>否</t>
  </si>
  <si>
    <t>普通</t>
  </si>
  <si>
    <t>158587025</t>
  </si>
  <si>
    <t>MYSTAYS 上野东酒店</t>
  </si>
  <si>
    <t>1619975</t>
  </si>
  <si>
    <t>MA/RUOLIANG|MA/XIAOYAN</t>
  </si>
  <si>
    <t>2023-06-27</t>
  </si>
  <si>
    <t>2023-08-07</t>
  </si>
  <si>
    <t>2023-08-09</t>
  </si>
  <si>
    <t>¥919.20</t>
  </si>
  <si>
    <t>¥80.80</t>
  </si>
  <si>
    <t>¥838.40</t>
  </si>
  <si>
    <t>standard double bed room non smoking</t>
  </si>
  <si>
    <t>WEBSITE</t>
  </si>
  <si>
    <t>703388258450</t>
  </si>
  <si>
    <t>3481886</t>
  </si>
  <si>
    <t>158559290</t>
  </si>
  <si>
    <t>曼谷传承酒店</t>
  </si>
  <si>
    <t>LIU/LIANGJUN</t>
  </si>
  <si>
    <t>2023-06-09</t>
  </si>
  <si>
    <t>2024-01-03</t>
  </si>
  <si>
    <t>2024-01-05</t>
  </si>
  <si>
    <t>2023-08-09 23:16:58</t>
  </si>
  <si>
    <t>Comfort Room</t>
  </si>
  <si>
    <t>703401969573</t>
  </si>
  <si>
    <t>3535851</t>
  </si>
  <si>
    <t>179439815</t>
  </si>
  <si>
    <t>奥斯陆丽笙世嘉酒店</t>
  </si>
  <si>
    <t>Zhou/Shengyuan</t>
  </si>
  <si>
    <t>2023-06-22</t>
  </si>
  <si>
    <t>2023-08-06</t>
  </si>
  <si>
    <t>2023-08-10</t>
  </si>
  <si>
    <t>¥4,972.00</t>
  </si>
  <si>
    <t>¥531.89</t>
  </si>
  <si>
    <t>¥4,440.11</t>
  </si>
  <si>
    <t>Standard Room</t>
  </si>
  <si>
    <t>合计</t>
  </si>
  <si>
    <t/>
  </si>
  <si>
    <t>¥5,891.20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</si>
  <si>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</si>
  <si>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</si>
  <si>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</si>
  <si>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</si>
  <si>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</si>
  <si>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</si>
  <si>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</si>
  <si>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csg_manual_202308020911407762998</t>
  </si>
  <si>
    <t>703398336954</t>
  </si>
  <si>
    <t>1150251</t>
  </si>
  <si>
    <t>2023-08-02</t>
  </si>
  <si>
    <t>赔付-房费追回</t>
  </si>
  <si>
    <t>--</t>
  </si>
  <si>
    <t>此单代理商谢女士来电表示酒店满房无法原单安排，到店无房属实，代理应承担1086，我处未结算，已追赔13032元，故我处应补回贵司11946元</t>
  </si>
  <si>
    <t>返现日期</t>
  </si>
  <si>
    <t>，</t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</si>
  <si>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</si>
  <si>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11946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</si>
  <si>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A230801103147481</t>
    </r>
    <r>
      <rPr>
        <sz val="10"/>
        <rFont val="宋体"/>
        <charset val="134"/>
      </rPr>
      <t>等核销</t>
    </r>
  </si>
  <si>
    <t>A230815105340481</t>
  </si>
  <si>
    <t>A230815105405481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</si>
  <si>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17224.51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</si>
  <si>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</si>
  <si>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</si>
  <si>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</si>
  <si>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</si>
  <si>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</si>
  <si>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</si>
  <si>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</si>
  <si>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</si>
  <si>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</si>
  <si>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</si>
  <si>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</si>
  <si>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</si>
  <si>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</si>
  <si>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</si>
  <si>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</si>
  <si>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</si>
  <si>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</si>
  <si>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</si>
  <si>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MA RUOLIANG,MA XIAOYAN</t>
  </si>
  <si>
    <t>退房日周结</t>
  </si>
  <si>
    <t>838.40</t>
  </si>
  <si>
    <t>RMB</t>
  </si>
  <si>
    <t>0</t>
  </si>
  <si>
    <t>0.00</t>
  </si>
  <si>
    <t>去哪儿直连（港丰）</t>
  </si>
  <si>
    <t>31</t>
  </si>
  <si>
    <t>2023-06-27 15:09:12</t>
  </si>
  <si>
    <t>汇智国际旅游发展有限公司</t>
  </si>
  <si>
    <t>直连</t>
  </si>
  <si>
    <t>日本</t>
  </si>
  <si>
    <t>Zhou Shengyuan</t>
  </si>
  <si>
    <t>4440.12</t>
  </si>
  <si>
    <t>2023-06-22 03:45:06</t>
  </si>
  <si>
    <t>挪威</t>
  </si>
  <si>
    <t>703351512270,4926948651274103645</t>
  </si>
  <si>
    <t>2023-05-03</t>
  </si>
  <si>
    <t>3322125</t>
  </si>
  <si>
    <t>普吉岛卡塔坦尼海滩度假村(SHA Extra Plus)</t>
  </si>
  <si>
    <t>Ding baoyi,Chen yingying</t>
  </si>
  <si>
    <t>2023-08-05</t>
  </si>
  <si>
    <t>2023-08-08</t>
  </si>
  <si>
    <t>2023-07-16 11:02:57</t>
  </si>
  <si>
    <t>泰国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</si>
</sst>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94</v>
      </c>
      <c r="O3" s="7" t="s">
        <v>95</v>
      </c>
      <c r="P3" s="7" t="s">
        <v>96</v>
      </c>
      <c r="Q3" s="7"/>
      <c r="R3" s="11" t="s">
        <v>21</v>
      </c>
      <c r="S3" s="13" t="s">
        <v>21</v>
      </c>
      <c r="T3" s="7" t="s">
        <v>97</v>
      </c>
      <c r="U3" s="11" t="s">
        <v>19</v>
      </c>
      <c r="V3" s="11" t="s">
        <v>19</v>
      </c>
      <c r="W3" s="13" t="s">
        <v>19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4</v>
      </c>
      <c r="N4" s="7" t="s">
        <v>104</v>
      </c>
      <c r="O4" s="7" t="s">
        <v>105</v>
      </c>
      <c r="P4" s="7" t="s">
        <v>106</v>
      </c>
      <c r="Q4" s="7"/>
      <c r="R4" s="11" t="s">
        <v>107</v>
      </c>
      <c r="S4" s="13" t="s">
        <v>19</v>
      </c>
      <c r="T4" s="7"/>
      <c r="U4" s="11" t="s">
        <v>19</v>
      </c>
      <c r="V4" s="11" t="s">
        <v>107</v>
      </c>
      <c r="W4" s="13" t="s">
        <v>108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75</v>
      </c>
      <c r="AH4" t="s">
        <v>19</v>
      </c>
    </row>
    <row r="5" customHeight="1" spans="1:32">
      <c r="A5" s="10" t="s">
        <v>111</v>
      </c>
      <c r="B5" s="10"/>
      <c r="C5" s="10" t="s">
        <v>112</v>
      </c>
      <c r="D5" s="10"/>
      <c r="E5" s="10"/>
      <c r="F5" s="10"/>
      <c r="G5" s="10" t="s">
        <v>112</v>
      </c>
      <c r="H5" s="10" t="s">
        <v>112</v>
      </c>
      <c r="I5" s="10" t="s">
        <v>112</v>
      </c>
      <c r="J5" s="10" t="s">
        <v>112</v>
      </c>
      <c r="K5" s="10" t="s">
        <v>112</v>
      </c>
      <c r="L5" s="10" t="s">
        <v>112</v>
      </c>
      <c r="M5" s="10" t="s">
        <v>112</v>
      </c>
      <c r="N5" s="10" t="s">
        <v>112</v>
      </c>
      <c r="O5" s="10" t="s">
        <v>112</v>
      </c>
      <c r="P5" s="10" t="s">
        <v>112</v>
      </c>
      <c r="Q5" s="10"/>
      <c r="R5" s="12" t="s">
        <v>20</v>
      </c>
      <c r="S5" s="12" t="s">
        <v>21</v>
      </c>
      <c r="T5" s="10" t="s">
        <v>112</v>
      </c>
      <c r="U5" s="12"/>
      <c r="V5" s="12" t="s">
        <v>113</v>
      </c>
      <c r="W5" s="12" t="s">
        <v>22</v>
      </c>
      <c r="X5" s="12"/>
      <c r="Y5" s="12"/>
      <c r="Z5" s="12"/>
      <c r="AA5" s="10"/>
      <c r="AB5" s="12"/>
      <c r="AC5" s="10"/>
      <c r="AD5" s="10" t="s">
        <v>112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114</v>
      </c>
      <c r="B1" s="4" t="s">
        <v>115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116</v>
      </c>
      <c r="H1" s="4" t="s">
        <v>117</v>
      </c>
      <c r="I1" s="4" t="s">
        <v>13</v>
      </c>
      <c r="J1" s="4" t="s">
        <v>17</v>
      </c>
      <c r="K1" s="4" t="s">
        <v>18</v>
      </c>
      <c r="L1" s="4" t="s">
        <v>118</v>
      </c>
      <c r="M1" s="4" t="s">
        <v>119</v>
      </c>
      <c r="N1" s="4" t="s">
        <v>120</v>
      </c>
    </row>
    <row r="2" ht="14.25" customHeight="1" spans="1:256">
      <c r="A2" s="6" t="s">
        <v>121</v>
      </c>
      <c r="B2" s="7" t="s">
        <v>122</v>
      </c>
      <c r="C2" s="7" t="s">
        <v>123</v>
      </c>
      <c r="D2" s="7" t="s">
        <v>2</v>
      </c>
      <c r="E2" s="7" t="s">
        <v>76</v>
      </c>
      <c r="F2" s="7" t="s">
        <v>75</v>
      </c>
      <c r="G2" s="7" t="s">
        <v>124</v>
      </c>
      <c r="H2" s="7" t="s">
        <v>125</v>
      </c>
      <c r="I2" s="11" t="s">
        <v>23</v>
      </c>
      <c r="J2" s="11" t="s">
        <v>19</v>
      </c>
      <c r="K2" s="11" t="s">
        <v>23</v>
      </c>
      <c r="L2" s="7" t="s">
        <v>126</v>
      </c>
      <c r="M2" s="7" t="s">
        <v>127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111</v>
      </c>
      <c r="B3" s="10" t="s">
        <v>112</v>
      </c>
      <c r="C3" s="10" t="s">
        <v>112</v>
      </c>
      <c r="D3" s="10" t="s">
        <v>112</v>
      </c>
      <c r="E3" s="10"/>
      <c r="F3" s="10"/>
      <c r="G3" s="10" t="s">
        <v>112</v>
      </c>
      <c r="H3" s="10" t="s">
        <v>112</v>
      </c>
      <c r="I3" s="12" t="s">
        <v>23</v>
      </c>
      <c r="J3" s="12"/>
      <c r="K3" s="12"/>
      <c r="L3" s="10"/>
      <c r="M3" s="10" t="s">
        <v>112</v>
      </c>
      <c r="N3" t="s">
        <v>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128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5"/>
  <sheetViews>
    <sheetView tabSelected="1" workbookViewId="0">
      <selection activeCell="A13" sqref="A13:C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129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838.4</v>
      </c>
      <c r="E2" t="str">
        <f>VLOOKUP(A2,HOP!A:L,12,0)</f>
        <v>838.40</v>
      </c>
      <c r="F2" t="str">
        <f>VLOOKUP(A2,HOP!A:C,3,0)</f>
        <v>3558286</v>
      </c>
      <c r="G2">
        <f>D2-E2</f>
        <v>0</v>
      </c>
      <c r="H2" t="str">
        <f>$H$1&amp;F2</f>
        <v>，3558286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95</v>
      </c>
      <c r="C3" s="7" t="s">
        <v>96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4.25" customHeight="1" spans="1:9">
      <c r="A4" s="6" t="s">
        <v>99</v>
      </c>
      <c r="B4" s="7" t="s">
        <v>105</v>
      </c>
      <c r="C4" s="7" t="s">
        <v>106</v>
      </c>
      <c r="D4" s="3">
        <v>4440.11</v>
      </c>
      <c r="E4" t="str">
        <f>VLOOKUP(A4,HOP!A:L,12,0)</f>
        <v>4440.12</v>
      </c>
      <c r="F4" t="str">
        <f>VLOOKUP(A4,HOP!A:C,3,0)</f>
        <v>3535851</v>
      </c>
      <c r="G4">
        <f>D4-E4</f>
        <v>-0.0100000000002183</v>
      </c>
      <c r="H4" t="str">
        <f>$H$1&amp;F4</f>
        <v>，3535851</v>
      </c>
      <c r="I4" t="str">
        <f>VLOOKUP(A4,HOP!A:U,21,0)</f>
        <v>直连</v>
      </c>
    </row>
    <row r="5" spans="1:12">
      <c r="A5" s="42" t="s">
        <v>122</v>
      </c>
      <c r="D5" s="8">
        <v>11946</v>
      </c>
      <c r="E5" t="e">
        <f>VLOOKUP(A5,HOP!A:L,12,0)</f>
        <v>#N/A</v>
      </c>
      <c r="F5">
        <v>3522655</v>
      </c>
      <c r="G5" t="e">
        <f>D5-E5</f>
        <v>#N/A</v>
      </c>
      <c r="H5" t="str">
        <f>$H$1&amp;F5</f>
        <v>，3522655</v>
      </c>
      <c r="I5" s="5" t="s">
        <v>130</v>
      </c>
      <c r="J5" s="5" t="s">
        <v>131</v>
      </c>
      <c r="L5" t="s">
        <v>132</v>
      </c>
    </row>
    <row r="7" spans="4:4">
      <c r="D7" s="3">
        <f>SUM(D2:D6)</f>
        <v>17224.51</v>
      </c>
    </row>
    <row r="9" ht="14.25" spans="4:4">
      <c r="D9" s="9" t="s">
        <v>24</v>
      </c>
    </row>
    <row r="13" spans="1:3">
      <c r="A13" t="s">
        <v>133</v>
      </c>
      <c r="C13">
        <v>5278.51</v>
      </c>
    </row>
    <row r="14" spans="1:3">
      <c r="A14" t="s">
        <v>134</v>
      </c>
      <c r="C14">
        <v>11946</v>
      </c>
    </row>
    <row r="15" spans="1:3">
      <c r="A15" s="5" t="s">
        <v>135</v>
      </c>
      <c r="C15">
        <f>SUBTOTAL(9,C13:C14)</f>
        <v>17224.51</v>
      </c>
    </row>
  </sheetData>
  <autoFilter ref="A1:I5">
    <filterColumn colId="3">
      <filters>
        <filter val="838.40"/>
        <filter val="11,946.00"/>
        <filter val="4,440.1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G12" sqref="G12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136</v>
      </c>
      <c r="B1" s="2" t="s">
        <v>137</v>
      </c>
      <c r="C1" s="2" t="s">
        <v>138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  <c r="U1" s="2" t="s">
        <v>152</v>
      </c>
      <c r="V1" s="2" t="s">
        <v>153</v>
      </c>
    </row>
    <row r="2" s="1" customFormat="1" spans="1:22">
      <c r="A2" s="1" t="s">
        <v>72</v>
      </c>
      <c r="B2" s="1" t="s">
        <v>81</v>
      </c>
      <c r="C2" s="1" t="s">
        <v>73</v>
      </c>
      <c r="D2" s="1" t="s">
        <v>78</v>
      </c>
      <c r="E2" s="1" t="s">
        <v>154</v>
      </c>
      <c r="F2" s="1" t="s">
        <v>82</v>
      </c>
      <c r="G2" s="1" t="s">
        <v>83</v>
      </c>
      <c r="H2" s="1" t="s">
        <v>155</v>
      </c>
      <c r="I2" s="1" t="s">
        <v>156</v>
      </c>
      <c r="J2" s="1" t="s">
        <v>157</v>
      </c>
      <c r="K2" s="1" t="s">
        <v>156</v>
      </c>
      <c r="L2" s="1" t="s">
        <v>156</v>
      </c>
      <c r="M2" s="1" t="s">
        <v>158</v>
      </c>
      <c r="N2" s="1" t="s">
        <v>158</v>
      </c>
      <c r="O2" s="1" t="s">
        <v>159</v>
      </c>
      <c r="P2" s="1" t="s">
        <v>160</v>
      </c>
      <c r="Q2" s="1" t="s">
        <v>161</v>
      </c>
      <c r="R2" s="1" t="s">
        <v>162</v>
      </c>
      <c r="S2" s="1" t="s">
        <v>75</v>
      </c>
      <c r="T2" s="1" t="s">
        <v>163</v>
      </c>
      <c r="U2" s="1" t="s">
        <v>164</v>
      </c>
      <c r="V2" s="1" t="s">
        <v>165</v>
      </c>
    </row>
    <row r="3" s="1" customFormat="1" spans="1:22">
      <c r="A3" s="1" t="s">
        <v>99</v>
      </c>
      <c r="B3" s="1" t="s">
        <v>104</v>
      </c>
      <c r="C3" s="1" t="s">
        <v>100</v>
      </c>
      <c r="D3" s="1" t="s">
        <v>102</v>
      </c>
      <c r="E3" s="1" t="s">
        <v>166</v>
      </c>
      <c r="F3" s="1" t="s">
        <v>105</v>
      </c>
      <c r="G3" s="1" t="s">
        <v>106</v>
      </c>
      <c r="H3" s="1" t="s">
        <v>155</v>
      </c>
      <c r="I3" s="1" t="s">
        <v>167</v>
      </c>
      <c r="J3" s="1" t="s">
        <v>157</v>
      </c>
      <c r="K3" s="1" t="s">
        <v>167</v>
      </c>
      <c r="L3" s="1" t="s">
        <v>167</v>
      </c>
      <c r="M3" s="1" t="s">
        <v>158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168</v>
      </c>
      <c r="S3" s="1" t="s">
        <v>75</v>
      </c>
      <c r="T3" s="1" t="s">
        <v>163</v>
      </c>
      <c r="U3" s="1" t="s">
        <v>164</v>
      </c>
      <c r="V3" s="1" t="s">
        <v>169</v>
      </c>
    </row>
    <row r="4" s="1" customFormat="1" spans="1:22">
      <c r="A4" s="1" t="s">
        <v>170</v>
      </c>
      <c r="B4" s="1" t="s">
        <v>171</v>
      </c>
      <c r="C4" s="1" t="s">
        <v>172</v>
      </c>
      <c r="D4" s="1" t="s">
        <v>173</v>
      </c>
      <c r="E4" s="1" t="s">
        <v>174</v>
      </c>
      <c r="F4" s="1" t="s">
        <v>175</v>
      </c>
      <c r="G4" s="1" t="s">
        <v>176</v>
      </c>
      <c r="H4" s="1" t="s">
        <v>155</v>
      </c>
      <c r="I4" s="1" t="s">
        <v>159</v>
      </c>
      <c r="J4" s="1" t="s">
        <v>157</v>
      </c>
      <c r="K4" s="1" t="s">
        <v>159</v>
      </c>
      <c r="L4" s="1" t="s">
        <v>159</v>
      </c>
      <c r="M4" s="1" t="s">
        <v>158</v>
      </c>
      <c r="N4" s="1" t="s">
        <v>158</v>
      </c>
      <c r="O4" s="1" t="s">
        <v>159</v>
      </c>
      <c r="P4" s="1" t="s">
        <v>160</v>
      </c>
      <c r="Q4" s="1" t="s">
        <v>161</v>
      </c>
      <c r="R4" s="1" t="s">
        <v>177</v>
      </c>
      <c r="S4" s="1" t="s">
        <v>75</v>
      </c>
      <c r="T4" s="1" t="s">
        <v>163</v>
      </c>
      <c r="U4" s="1" t="s">
        <v>130</v>
      </c>
      <c r="V4" s="1" t="s">
        <v>178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2023-08-15T02:55:53Z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229E216789E84B58841AE97CAA7B3ABC_12</vt:lpwstr>
  </property>
</Properties>
</file>