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<sst xmlns="http://schemas.openxmlformats.org/spreadsheetml/2006/main" count="154" uniqueCount="101">
  <si>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</si>
  <si>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</si>
  <si>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</si>
  <si>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</si>
  <si>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</si>
  <si>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</si>
  <si>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</si>
  <si>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</si>
  <si>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</si>
  <si>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</si>
  <si>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</si>
  <si>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</si>
  <si>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</si>
  <si>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</si>
  <si>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</si>
  <si>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</si>
  <si>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</si>
  <si>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</si>
  <si>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</si>
  <si>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</si>
  <si>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</si>
  <si>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</si>
  <si>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</si>
  <si>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</si>
  <si>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</si>
  <si>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999225513835825	</t>
  </si>
  <si>
    <t>Ctrip</t>
  </si>
  <si>
    <t>正常</t>
  </si>
  <si>
    <t>[深圳]深圳丽都酒店(76255227)</t>
  </si>
  <si>
    <t>标准双床房&lt;2人入住&gt;</t>
  </si>
  <si>
    <t>CNY</t>
  </si>
  <si>
    <t>張虹</t>
  </si>
  <si>
    <t>CA13744230815CNY</t>
  </si>
  <si>
    <t>未提现</t>
  </si>
  <si>
    <t>携程开票</t>
  </si>
  <si>
    <t xml:space="preserve">3670255	</t>
  </si>
  <si>
    <t xml:space="preserve">	</t>
  </si>
  <si>
    <t xml:space="preserve">999225563984849	</t>
  </si>
  <si>
    <t>[宁武]尚客优精选酒店(宁武县政府店)(80246024)</t>
  </si>
  <si>
    <t>商务双床房&lt;2人入住&gt;</t>
  </si>
  <si>
    <t>武帅</t>
  </si>
  <si>
    <t xml:space="preserve">3681430	</t>
  </si>
  <si>
    <t xml:space="preserve">(THK)YD03732230725092028002;	</t>
  </si>
  <si>
    <t xml:space="preserve">999225670803480	</t>
  </si>
  <si>
    <t>[香港]富荟土瓜湾酒店(iclub To Kwa Wan Hotel)(105479970)</t>
  </si>
  <si>
    <t>尊荟客房&lt;至多8间&gt;&lt;2人入住&gt;</t>
  </si>
  <si>
    <t>WONG/YUEN KWAN</t>
  </si>
  <si>
    <t xml:space="preserve">3702871	</t>
  </si>
  <si>
    <t>，</t>
  </si>
  <si>
    <t>2890 CNY</t>
  </si>
  <si>
    <t>A230815092021481</t>
  </si>
  <si>
    <t>总计：2890元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</si>
  <si>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</si>
  <si>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</si>
  <si>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</si>
  <si>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</si>
  <si>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</si>
  <si>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</si>
  <si>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</si>
  <si>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</si>
  <si>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</si>
  <si>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</si>
  <si>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</si>
  <si>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</si>
  <si>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</si>
  <si>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</si>
  <si>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</si>
  <si>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</si>
  <si>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</si>
  <si>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</si>
  <si>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</si>
  <si>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2023-07-29</t>
  </si>
  <si>
    <t>3702871</t>
  </si>
  <si>
    <t>富荟土瓜湾酒店</t>
  </si>
  <si>
    <t>WONG YUEN KWAN</t>
  </si>
  <si>
    <t>2023-07-30</t>
  </si>
  <si>
    <t>2023-07-31</t>
  </si>
  <si>
    <t>退房日月结</t>
  </si>
  <si>
    <t>869.00</t>
  </si>
  <si>
    <t>RMB</t>
  </si>
  <si>
    <t>0</t>
  </si>
  <si>
    <t>0.00</t>
  </si>
  <si>
    <t>携程汇登国内直连</t>
  </si>
  <si>
    <t>01.011264</t>
  </si>
  <si>
    <t>2023-07-29 16:04:15</t>
  </si>
  <si>
    <t>否</t>
  </si>
  <si>
    <t>广州汇登信息科技有限公司</t>
  </si>
  <si>
    <t>直连</t>
  </si>
  <si>
    <t>中国</t>
  </si>
  <si>
    <t>2023-07-25</t>
  </si>
  <si>
    <t>3681430</t>
  </si>
  <si>
    <t>尚客优精选酒店(宁武县政府店)</t>
  </si>
  <si>
    <t>2023-07-28</t>
  </si>
  <si>
    <t>478.00</t>
  </si>
  <si>
    <t>2023-07-25 09:20:29</t>
  </si>
  <si>
    <t>2023-07-22</t>
  </si>
  <si>
    <t>3670255</t>
  </si>
  <si>
    <t>深圳丽都酒店</t>
  </si>
  <si>
    <t>2023-07-26</t>
  </si>
  <si>
    <t>1543.00</t>
  </si>
  <si>
    <t>2023-07-22 16:50:15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</si>
</sst>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45133</v>
      </c>
      <c r="G2" s="6">
        <v>45138</v>
      </c>
      <c r="H2" s="4">
        <v>1</v>
      </c>
      <c r="I2" s="4">
        <v>5</v>
      </c>
      <c r="J2" s="4">
        <v>5</v>
      </c>
      <c r="K2" s="4" t="s">
        <v>30</v>
      </c>
      <c r="L2" s="4">
        <v>1543</v>
      </c>
      <c r="M2" s="4">
        <v>1543</v>
      </c>
      <c r="N2" s="4" t="s">
        <v>31</v>
      </c>
      <c r="O2" s="4" t="s">
        <v>32</v>
      </c>
      <c r="P2" s="4" t="s">
        <v>33</v>
      </c>
      <c r="Q2" s="4">
        <v>0</v>
      </c>
      <c r="R2" s="7">
        <v>45129.0000115741</v>
      </c>
      <c r="S2" s="6">
        <v>45153</v>
      </c>
      <c r="T2" s="4" t="s">
        <v>34</v>
      </c>
      <c r="U2" s="4">
        <v>1543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45135</v>
      </c>
      <c r="G3" s="6">
        <v>45138</v>
      </c>
      <c r="H3" s="4">
        <v>1</v>
      </c>
      <c r="I3" s="4">
        <v>3</v>
      </c>
      <c r="J3" s="4">
        <v>3</v>
      </c>
      <c r="K3" s="4" t="s">
        <v>30</v>
      </c>
      <c r="L3" s="4">
        <v>478</v>
      </c>
      <c r="M3" s="4">
        <v>478</v>
      </c>
      <c r="N3" s="4" t="s">
        <v>40</v>
      </c>
      <c r="O3" s="4" t="s">
        <v>32</v>
      </c>
      <c r="P3" s="4" t="s">
        <v>33</v>
      </c>
      <c r="Q3" s="4">
        <v>0</v>
      </c>
      <c r="R3" s="7">
        <v>45132</v>
      </c>
      <c r="S3" s="6">
        <v>45153</v>
      </c>
      <c r="T3" s="4" t="s">
        <v>34</v>
      </c>
      <c r="U3" s="4">
        <v>478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45137</v>
      </c>
      <c r="G4" s="6">
        <v>45138</v>
      </c>
      <c r="H4" s="4">
        <v>1</v>
      </c>
      <c r="I4" s="4">
        <v>1</v>
      </c>
      <c r="J4" s="4">
        <v>1</v>
      </c>
      <c r="K4" s="4" t="s">
        <v>30</v>
      </c>
      <c r="L4" s="4">
        <v>869</v>
      </c>
      <c r="M4" s="4">
        <v>869</v>
      </c>
      <c r="N4" s="4" t="s">
        <v>46</v>
      </c>
      <c r="O4" s="4" t="s">
        <v>32</v>
      </c>
      <c r="P4" s="4" t="s">
        <v>33</v>
      </c>
      <c r="Q4" s="4">
        <v>0</v>
      </c>
      <c r="R4" s="7">
        <v>45136.0000115741</v>
      </c>
      <c r="S4" s="6">
        <v>45153</v>
      </c>
      <c r="T4" s="4" t="s">
        <v>34</v>
      </c>
      <c r="U4" s="4">
        <v>869</v>
      </c>
      <c r="V4" s="4">
        <v>0</v>
      </c>
      <c r="W4" s="4">
        <v>0</v>
      </c>
      <c r="X4" s="4" t="s">
        <v>47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999225513835825</v>
      </c>
      <c r="B2" s="6">
        <v>45133</v>
      </c>
      <c r="C2" s="6">
        <v>45138</v>
      </c>
      <c r="D2" s="4">
        <v>1543</v>
      </c>
      <c r="E2" s="4" t="str">
        <f>VLOOKUP(A2,HOP!A:L,12,0)</f>
        <v>1543.00</v>
      </c>
      <c r="F2" s="4" t="str">
        <f>VLOOKUP(A2,HOP!A:C,3,0)</f>
        <v>3670255</v>
      </c>
      <c r="G2" s="4">
        <f>D2-E2</f>
        <v>0</v>
      </c>
      <c r="H2" s="4" t="str">
        <f>$H$1&amp;F2</f>
        <v>，3670255</v>
      </c>
      <c r="I2" s="4" t="str">
        <f>VLOOKUP(A2,HOP!A:U,21,0)</f>
        <v>直连</v>
      </c>
    </row>
    <row r="3" s="4" customFormat="1" spans="1:9">
      <c r="A3" s="5">
        <v>999225563984849</v>
      </c>
      <c r="B3" s="6">
        <v>45135</v>
      </c>
      <c r="C3" s="6">
        <v>45138</v>
      </c>
      <c r="D3" s="4">
        <v>478</v>
      </c>
      <c r="E3" s="4" t="str">
        <f>VLOOKUP(A3,HOP!A:L,12,0)</f>
        <v>478.00</v>
      </c>
      <c r="F3" s="4" t="str">
        <f>VLOOKUP(A3,HOP!A:C,3,0)</f>
        <v>3681430</v>
      </c>
      <c r="G3" s="4">
        <f>D3-E3</f>
        <v>0</v>
      </c>
      <c r="H3" s="4" t="str">
        <f>$H$1&amp;F3</f>
        <v>，3681430</v>
      </c>
      <c r="I3" s="4" t="str">
        <f>VLOOKUP(A3,HOP!A:U,21,0)</f>
        <v>直连</v>
      </c>
    </row>
    <row r="4" s="4" customFormat="1" spans="1:9">
      <c r="A4" s="5">
        <v>999225670803480</v>
      </c>
      <c r="B4" s="6">
        <v>45137</v>
      </c>
      <c r="C4" s="6">
        <v>45138</v>
      </c>
      <c r="D4" s="4">
        <v>869</v>
      </c>
      <c r="E4" s="4" t="str">
        <f>VLOOKUP(A4,HOP!A:L,12,0)</f>
        <v>869.00</v>
      </c>
      <c r="F4" s="4" t="str">
        <f>VLOOKUP(A4,HOP!A:C,3,0)</f>
        <v>3702871</v>
      </c>
      <c r="G4" s="4">
        <f>D4-E4</f>
        <v>0</v>
      </c>
      <c r="H4" s="4" t="str">
        <f>$H$1&amp;F4</f>
        <v>，3702871</v>
      </c>
      <c r="I4" s="4" t="str">
        <f>VLOOKUP(A4,HOP!A:U,21,0)</f>
        <v>直连</v>
      </c>
    </row>
    <row r="6" spans="4:4">
      <c r="D6" s="4">
        <f>SUM(D2:D5)</f>
        <v>2890</v>
      </c>
    </row>
    <row r="8" spans="4:4">
      <c r="D8" s="4" t="s">
        <v>49</v>
      </c>
    </row>
    <row r="12" spans="1:1">
      <c r="A12" s="4" t="s">
        <v>50</v>
      </c>
    </row>
    <row r="13" spans="1:1">
      <c r="A13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999225670803480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999225563984849</v>
      </c>
      <c r="B3" s="1" t="s">
        <v>89</v>
      </c>
      <c r="C3" s="1" t="s">
        <v>90</v>
      </c>
      <c r="D3" s="1" t="s">
        <v>91</v>
      </c>
      <c r="E3" s="1" t="s">
        <v>40</v>
      </c>
      <c r="F3" s="1" t="s">
        <v>92</v>
      </c>
      <c r="G3" s="1" t="s">
        <v>76</v>
      </c>
      <c r="H3" s="1" t="s">
        <v>77</v>
      </c>
      <c r="I3" s="1" t="s">
        <v>93</v>
      </c>
      <c r="J3" s="1" t="s">
        <v>79</v>
      </c>
      <c r="K3" s="1" t="s">
        <v>93</v>
      </c>
      <c r="L3" s="1" t="s">
        <v>93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94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999225513835825</v>
      </c>
      <c r="B4" s="1" t="s">
        <v>95</v>
      </c>
      <c r="C4" s="1" t="s">
        <v>96</v>
      </c>
      <c r="D4" s="1" t="s">
        <v>97</v>
      </c>
      <c r="E4" s="1" t="s">
        <v>31</v>
      </c>
      <c r="F4" s="1" t="s">
        <v>98</v>
      </c>
      <c r="G4" s="1" t="s">
        <v>76</v>
      </c>
      <c r="H4" s="1" t="s">
        <v>77</v>
      </c>
      <c r="I4" s="1" t="s">
        <v>99</v>
      </c>
      <c r="J4" s="1" t="s">
        <v>79</v>
      </c>
      <c r="K4" s="1" t="s">
        <v>99</v>
      </c>
      <c r="L4" s="1" t="s">
        <v>99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100</v>
      </c>
      <c r="S4" s="1" t="s">
        <v>85</v>
      </c>
      <c r="T4" s="1" t="s">
        <v>86</v>
      </c>
      <c r="U4" s="1" t="s">
        <v>87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2023-08-15T01:21:18Z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