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对账!$A$1:$W$23</definedName>
  </definedNames>
  <calcPr calcId="144525"/>
</workbook>
</file>

<file path=xl/sharedStrings.xml><?xml version="1.0" encoding="utf-8"?>
<sst xmlns="http://schemas.openxmlformats.org/spreadsheetml/2006/main" count="756" uniqueCount="303">
  <si>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</si>
  <si>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</si>
  <si>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</si>
  <si>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</si>
  <si>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</si>
  <si>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</si>
  <si>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</si>
  <si>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</si>
  <si>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</si>
  <si>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</si>
  <si>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</si>
  <si>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</si>
  <si>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</si>
  <si>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</si>
  <si>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</si>
  <si>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</si>
  <si>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</si>
  <si>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</si>
  <si>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</si>
  <si>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</si>
  <si>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</si>
  <si>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</si>
  <si>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</si>
  <si>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</si>
  <si>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</si>
  <si>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999224924774310	</t>
  </si>
  <si>
    <t>Ctrip</t>
  </si>
  <si>
    <t>正常</t>
  </si>
  <si>
    <t>[吉隆坡]吉隆坡市中心智选假日酒店(Holiday Inn Express Kuala Lumpur City Centre, an IHG Hotel)(40724199)</t>
  </si>
  <si>
    <t>标准房&lt;2人入住&gt;&lt;不退款&gt;&lt;早餐&gt;</t>
  </si>
  <si>
    <t>USD</t>
  </si>
  <si>
    <t>LYU/CONGYING,HU/HAILAN,LI/JIAREN</t>
  </si>
  <si>
    <t>CA5326230815USD</t>
  </si>
  <si>
    <t>未提现</t>
  </si>
  <si>
    <t>携程开票</t>
  </si>
  <si>
    <t xml:space="preserve">3543283	</t>
  </si>
  <si>
    <t xml:space="preserve"> 378421	</t>
  </si>
  <si>
    <t xml:space="preserve">999225914215175	</t>
  </si>
  <si>
    <t>[双溪大年]双溪大年大桔子酒店(Big Orange Hotel Sungai Petani)(48367112)</t>
  </si>
  <si>
    <t>豪华三人房&lt;2人入住&gt;&lt;不退款&gt;&lt;早餐&gt;</t>
  </si>
  <si>
    <t>RAHIM/ZIERA</t>
  </si>
  <si>
    <t xml:space="preserve">3753440	</t>
  </si>
  <si>
    <t xml:space="preserve">	</t>
  </si>
  <si>
    <t>取消</t>
  </si>
  <si>
    <t xml:space="preserve">999225936171922	</t>
  </si>
  <si>
    <t>[古晋]梅德卡宫套房酒店(Merdeka Palace Hotel &amp; Suites)(39037326)</t>
  </si>
  <si>
    <t>标准双床房&lt;2人入住&gt;&lt;不退款&gt;</t>
  </si>
  <si>
    <t>MARTIN/MOLLY</t>
  </si>
  <si>
    <t xml:space="preserve">3756938	</t>
  </si>
  <si>
    <t xml:space="preserve">2983964d36d9b240f9	</t>
  </si>
  <si>
    <t xml:space="preserve">999225956808618	</t>
  </si>
  <si>
    <t>[新山]新山苏丽雅ēRYA酒店(ēRYA by SURIA Johor Bahru)(39042480)</t>
  </si>
  <si>
    <t>豪华房(双床)&lt;2人入住&gt;&lt;不退款&gt;</t>
  </si>
  <si>
    <t>IZZU/MOHD IZZUDDIN</t>
  </si>
  <si>
    <t xml:space="preserve">3762728	</t>
  </si>
  <si>
    <t xml:space="preserve">999225958227290	</t>
  </si>
  <si>
    <t>[Sambau]梦帝国度假村(Montigo Resort Nongsa)(39033991)</t>
  </si>
  <si>
    <t>豪华两卧室山坡别墅&lt;2人入住&gt;&lt;不退款&gt;&lt;早餐&gt;</t>
  </si>
  <si>
    <t>Yao/Wanni</t>
  </si>
  <si>
    <t xml:space="preserve">3763215	</t>
  </si>
  <si>
    <t xml:space="preserve">668806	</t>
  </si>
  <si>
    <t xml:space="preserve">999225973150802	</t>
  </si>
  <si>
    <t>[八打灵再也]科塔达曼萨拉H精品酒店(H Boutique Hotel, Kota Damansara)(44808701)</t>
  </si>
  <si>
    <t>高级无窗大床房&lt;2人入住&gt;&lt;不退款&gt;</t>
  </si>
  <si>
    <t>XIAO/YOUTONG</t>
  </si>
  <si>
    <t xml:space="preserve">3763622	</t>
  </si>
  <si>
    <t xml:space="preserve">999225973628303	</t>
  </si>
  <si>
    <t>[巴厘岛]捷兰蒂克库塔尼奥酒店(Hotel Neo - Kuta, Jelantik)(39041933)</t>
  </si>
  <si>
    <t>高级房&lt;2人入住&gt;&lt;不退款&gt;</t>
  </si>
  <si>
    <t>SARI/DIYAH INTAN</t>
  </si>
  <si>
    <t xml:space="preserve">3763673	</t>
  </si>
  <si>
    <t xml:space="preserve">999225975544097	</t>
  </si>
  <si>
    <t>[芭堤雅]五季酒店(Season Five Hotel)(37223739)</t>
  </si>
  <si>
    <t>高级双人房&lt;2人入住&gt;&lt;不退款&gt;</t>
  </si>
  <si>
    <t>Li/Jiaping</t>
  </si>
  <si>
    <t xml:space="preserve">3764186	</t>
  </si>
  <si>
    <t xml:space="preserve">999225977586017	</t>
  </si>
  <si>
    <t>[新德里]新德里拉利特酒店(The Lalit New Delhi)(37196203)</t>
  </si>
  <si>
    <t>豪华双床房&lt;2人入住&gt;&lt;不退款&gt;&lt;早餐&gt;</t>
  </si>
  <si>
    <t>MINOCHA/PRATIMA,MINOCHA/NIKITA</t>
  </si>
  <si>
    <t xml:space="preserve">3764994	</t>
  </si>
  <si>
    <t xml:space="preserve">999225979686801	</t>
  </si>
  <si>
    <t>[济州市]济州城市岛酒店(Urban Island Hotel Jeju)(37197425)</t>
  </si>
  <si>
    <t>KIM/DONGHYEON</t>
  </si>
  <si>
    <t xml:space="preserve">3765531	</t>
  </si>
  <si>
    <t xml:space="preserve">999225979689948	</t>
  </si>
  <si>
    <t>[曼谷]素坤逸路8号希望之地酒店(Hope Land Hotel Sukhumvit 8)(37198297)</t>
  </si>
  <si>
    <t>高级大床房&lt;2人入住&gt;&lt;不退款&gt;</t>
  </si>
  <si>
    <t>Seon/Bongkuk</t>
  </si>
  <si>
    <t xml:space="preserve">3765532	</t>
  </si>
  <si>
    <t xml:space="preserve">999225979739664	</t>
  </si>
  <si>
    <t>[卡帕]超级 OYO 340 凯富酒店(Super OYO 340 Comfort Hotel)(39590162)</t>
  </si>
  <si>
    <t>Thomas/THAM BENG</t>
  </si>
  <si>
    <t xml:space="preserve">3765542	</t>
  </si>
  <si>
    <t xml:space="preserve">999225980651924	</t>
  </si>
  <si>
    <t>[土龙木]新城市贝卡麦克斯酒店(Becamex Hotel New City)(37211248)</t>
  </si>
  <si>
    <t>一卧室特大床套房&lt;2人入住&gt;&lt;不退款&gt;&lt;早餐&gt;</t>
  </si>
  <si>
    <t>LIN/YUHUI,HE/YIQING,SU/JIAXIAO,SU/JIAXIAO,CHEN/BIN</t>
  </si>
  <si>
    <t xml:space="preserve">3765794	</t>
  </si>
  <si>
    <t xml:space="preserve">999225980824054	</t>
  </si>
  <si>
    <t>[Guntung Payung]班贾巴鲁马辰法维酒店(Favehotel Banjarbaru)(39040560)</t>
  </si>
  <si>
    <t>致爱房&lt;2人入住&gt;&lt;不退款&gt;&lt;早餐&gt;</t>
  </si>
  <si>
    <t>Alya rahman/Mutia</t>
  </si>
  <si>
    <t xml:space="preserve">3765828	</t>
  </si>
  <si>
    <t xml:space="preserve">8398278	</t>
  </si>
  <si>
    <t xml:space="preserve">999225981510192	</t>
  </si>
  <si>
    <t>[莎阿南]超级 OYO 258 SMC 阿拉姆大道酒店(Super OYO 258 Hotel SMC Alam Avenue)(39684355)</t>
  </si>
  <si>
    <t>标准双人间&lt;2人入住&gt;&lt;不退款&gt;</t>
  </si>
  <si>
    <t>HUSIN/MUHAMAD QAMARUUL</t>
  </si>
  <si>
    <t xml:space="preserve">3766002	</t>
  </si>
  <si>
    <t xml:space="preserve">999225982175744	</t>
  </si>
  <si>
    <t>[芭堤雅]芭堤雅莱兹海德别墅度假村(Let's Hyde Pattaya Resort &amp; Villas - Pool Cabanas)(43718742)</t>
  </si>
  <si>
    <t>豪华园景别墅（中宾）&lt;2人入住&gt;&lt;不退款&gt;</t>
  </si>
  <si>
    <t>TU/SHAOPING</t>
  </si>
  <si>
    <t xml:space="preserve">3766278	</t>
  </si>
  <si>
    <t xml:space="preserve">999225982302694	</t>
  </si>
  <si>
    <t>[釜山]斯坦福酒店釜山(Stanford Hotel Busan)(37237621)</t>
  </si>
  <si>
    <t>标准大床房&lt;2人入住&gt;&lt;不退款&gt;</t>
  </si>
  <si>
    <t>Lee/sang hwan</t>
  </si>
  <si>
    <t xml:space="preserve">3766315	</t>
  </si>
  <si>
    <t xml:space="preserve">25982490008	</t>
  </si>
  <si>
    <t>[曼谷]曼谷京华大酒店(Hotel Royal Bangkok@Chinatown)(40721515)</t>
  </si>
  <si>
    <t>豪华房&lt;2人入住&gt;&lt;不退款&gt;</t>
  </si>
  <si>
    <t>REN/YINGYING</t>
  </si>
  <si>
    <t xml:space="preserve">3766371	</t>
  </si>
  <si>
    <t xml:space="preserve">21453697	</t>
  </si>
  <si>
    <t xml:space="preserve">999225983394044	</t>
  </si>
  <si>
    <t>[莎阿南]艺术@7区酒店(Hotel de Art @ Section 7)(48377249)</t>
  </si>
  <si>
    <t>豪华艺术大号床间&lt;2人入住&gt;&lt;不退款&gt;</t>
  </si>
  <si>
    <t>YONG/MICHELLE</t>
  </si>
  <si>
    <t xml:space="preserve">3766823	</t>
  </si>
  <si>
    <t xml:space="preserve">999225983565262	</t>
  </si>
  <si>
    <t>[泗务]兰花宾馆(The Orchid Hotel)(48320075)</t>
  </si>
  <si>
    <t>高级双床间&lt;2人入住&gt;&lt;不退款&gt;</t>
  </si>
  <si>
    <t>SAPAWI/ENY HARMIZI</t>
  </si>
  <si>
    <t xml:space="preserve">3766857	</t>
  </si>
  <si>
    <t xml:space="preserve">999225983678531	</t>
  </si>
  <si>
    <t>[吉隆坡]吉隆坡市中央酒店@吉隆坡中央车站(Hotel Sentral KL @ KL Sentral Station)(37206252)</t>
  </si>
  <si>
    <t>Thipsuk/Phattarawan</t>
  </si>
  <si>
    <t xml:space="preserve">3766883	</t>
  </si>
  <si>
    <t xml:space="preserve">999225985201679	</t>
  </si>
  <si>
    <t>[普吉岛]自然度假村酒店(The Natural Resort)(39628270)</t>
  </si>
  <si>
    <t>平房式客房&lt;2人入住&gt;&lt;不退款&gt;</t>
  </si>
  <si>
    <t>SANGWONG/WARISARA</t>
  </si>
  <si>
    <t xml:space="preserve">3767731	</t>
  </si>
  <si>
    <t>,</t>
  </si>
  <si>
    <t>USD 1346.33</t>
  </si>
  <si>
    <t>A230815094234911</t>
  </si>
  <si>
    <t>A230815094340911</t>
  </si>
  <si>
    <t>USD / HKD 当前参考汇率: 7.8209</t>
  </si>
  <si>
    <t>总计： 1346.33 USD/
10529.51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</si>
  <si>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</si>
  <si>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</si>
  <si>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</si>
  <si>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</si>
  <si>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</si>
  <si>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</si>
  <si>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</si>
  <si>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</si>
  <si>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</si>
  <si>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</si>
  <si>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</si>
  <si>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</si>
  <si>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</si>
  <si>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</si>
  <si>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</si>
  <si>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</si>
  <si>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</si>
  <si>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</si>
  <si>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</si>
  <si>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2023-08-11</t>
  </si>
  <si>
    <t>3766883</t>
  </si>
  <si>
    <t>吉隆坡中环酒店</t>
  </si>
  <si>
    <t>Thipsuk Phattarawan</t>
  </si>
  <si>
    <t>2023-08-12</t>
  </si>
  <si>
    <t>退房日周结</t>
  </si>
  <si>
    <t>170.12</t>
  </si>
  <si>
    <t>23.51</t>
  </si>
  <si>
    <t>0</t>
  </si>
  <si>
    <t>0.00</t>
  </si>
  <si>
    <t>携程盛景国际直连</t>
  </si>
  <si>
    <t>01.010677</t>
  </si>
  <si>
    <t>2023-08-11 17:50:08</t>
  </si>
  <si>
    <t>否</t>
  </si>
  <si>
    <t>汇智国际旅游发展有限公司</t>
  </si>
  <si>
    <t>直连</t>
  </si>
  <si>
    <t>马来西亚</t>
  </si>
  <si>
    <t>3766857</t>
  </si>
  <si>
    <t>兰花宾馆</t>
  </si>
  <si>
    <t>SAPAWI ENY HARMIZI</t>
  </si>
  <si>
    <t>135.97</t>
  </si>
  <si>
    <t>18.79</t>
  </si>
  <si>
    <t>2023-08-11 17:39:49</t>
  </si>
  <si>
    <t>3766823</t>
  </si>
  <si>
    <t>艺术@7区酒店</t>
  </si>
  <si>
    <t>YONG MICHELLE</t>
  </si>
  <si>
    <t>185.10</t>
  </si>
  <si>
    <t>25.58</t>
  </si>
  <si>
    <t>2023-08-11 17:24:33</t>
  </si>
  <si>
    <t>3766371</t>
  </si>
  <si>
    <t>曼谷京华大酒店</t>
  </si>
  <si>
    <t>REN YINGYING</t>
  </si>
  <si>
    <t>436.56</t>
  </si>
  <si>
    <t>60.33</t>
  </si>
  <si>
    <t>2023-08-11 16:01:46</t>
  </si>
  <si>
    <t>泰国</t>
  </si>
  <si>
    <t>3766315</t>
  </si>
  <si>
    <t>釜山斯坦福酒店</t>
  </si>
  <si>
    <t>Lee sang hwan</t>
  </si>
  <si>
    <t>715.73</t>
  </si>
  <si>
    <t>98.91</t>
  </si>
  <si>
    <t>2023-08-11 15:43:28</t>
  </si>
  <si>
    <t>韩国</t>
  </si>
  <si>
    <t>3766278</t>
  </si>
  <si>
    <t>芭堤雅莱兹海德别墅度假村</t>
  </si>
  <si>
    <t>TU SHAOPING</t>
  </si>
  <si>
    <t>348.86</t>
  </si>
  <si>
    <t>48.21</t>
  </si>
  <si>
    <t>2023-08-11 15:31:15</t>
  </si>
  <si>
    <t>3766002</t>
  </si>
  <si>
    <t xml:space="preserve"> 258 SMC 阿拉姆大道酒店</t>
  </si>
  <si>
    <t>HUSIN MUHAMAD QAMARUUL</t>
  </si>
  <si>
    <t>141.76</t>
  </si>
  <si>
    <t>19.59</t>
  </si>
  <si>
    <t>2023-08-11 14:26:20</t>
  </si>
  <si>
    <t>3765828</t>
  </si>
  <si>
    <t>班贾巴鲁马辰法维酒店</t>
  </si>
  <si>
    <t>Alya rahman Mutia</t>
  </si>
  <si>
    <t>235.32</t>
  </si>
  <si>
    <t>32.52</t>
  </si>
  <si>
    <t>2023-08-11 13:32:36</t>
  </si>
  <si>
    <t>印度尼西亚</t>
  </si>
  <si>
    <t>3765794</t>
  </si>
  <si>
    <t>土龙木新城贝卡梅克斯酒店</t>
  </si>
  <si>
    <t>LIN YUHUI,HE YIQING,SU JIAXIAO,SU JIAXIAO,CHEN BIN</t>
  </si>
  <si>
    <t>1898.49</t>
  </si>
  <si>
    <t>262.36</t>
  </si>
  <si>
    <t>2023-08-11 13:10:40</t>
  </si>
  <si>
    <t>越南</t>
  </si>
  <si>
    <t>3765542</t>
  </si>
  <si>
    <t>超级  340 舒适酒店</t>
  </si>
  <si>
    <t>Thomas THAM BENG</t>
  </si>
  <si>
    <t>113.17</t>
  </si>
  <si>
    <t>15.64</t>
  </si>
  <si>
    <t>2023-08-11 12:15:57</t>
  </si>
  <si>
    <t>3765532</t>
  </si>
  <si>
    <t>素坤逸路8号希望之地酒店</t>
  </si>
  <si>
    <t>Seon Bongkuk</t>
  </si>
  <si>
    <t>342.92</t>
  </si>
  <si>
    <t>47.39</t>
  </si>
  <si>
    <t>2023-08-11 12:12:46</t>
  </si>
  <si>
    <t>3765531</t>
  </si>
  <si>
    <t>济州城市岛酒店</t>
  </si>
  <si>
    <t>KIM DONGHYEON</t>
  </si>
  <si>
    <t>295.53</t>
  </si>
  <si>
    <t>40.84</t>
  </si>
  <si>
    <t>2023-08-11 12:13:02</t>
  </si>
  <si>
    <t>3764186</t>
  </si>
  <si>
    <t>芭提雅五季酒店</t>
  </si>
  <si>
    <t>Li Jiaping</t>
  </si>
  <si>
    <t>315.57</t>
  </si>
  <si>
    <t>43.61</t>
  </si>
  <si>
    <t>2023-08-11 01:29:40</t>
  </si>
  <si>
    <t>2023-08-10</t>
  </si>
  <si>
    <t>3763673</t>
  </si>
  <si>
    <t>捷兰蒂克库塔尼奥酒店</t>
  </si>
  <si>
    <t>SARI DIYAH INTAN</t>
  </si>
  <si>
    <t>384.02</t>
  </si>
  <si>
    <t>53.14</t>
  </si>
  <si>
    <t>2023-08-10 23:31:43</t>
  </si>
  <si>
    <t>3763622</t>
  </si>
  <si>
    <t>科塔达曼萨拉H精品酒店</t>
  </si>
  <si>
    <t>XIAO YOUTONG</t>
  </si>
  <si>
    <t>281.98</t>
  </si>
  <si>
    <t>39.02</t>
  </si>
  <si>
    <t>2023-08-10 23:17:12</t>
  </si>
  <si>
    <t>3763215</t>
  </si>
  <si>
    <t>梦帝国度假村</t>
  </si>
  <si>
    <t>Yao Wanni</t>
  </si>
  <si>
    <t>1328.25</t>
  </si>
  <si>
    <t>183.80</t>
  </si>
  <si>
    <t>2023-08-10 22:07:09</t>
  </si>
  <si>
    <t>3762728</t>
  </si>
  <si>
    <t>新山苏利亚城市酒店</t>
  </si>
  <si>
    <t>IZZU MOHD IZZUDDIN</t>
  </si>
  <si>
    <t>172.50</t>
  </si>
  <si>
    <t>23.87</t>
  </si>
  <si>
    <t>2023-08-10 20:46:06</t>
  </si>
  <si>
    <t>2023-08-09</t>
  </si>
  <si>
    <t>3756938</t>
  </si>
  <si>
    <t>默迪卡宫酒店和套房</t>
  </si>
  <si>
    <t>MARTIN MOLLY</t>
  </si>
  <si>
    <t>227.98</t>
  </si>
  <si>
    <t>31.51</t>
  </si>
  <si>
    <t>2023-08-09 18:42:33</t>
  </si>
  <si>
    <t>2023-06-23</t>
  </si>
  <si>
    <t>3543283</t>
  </si>
  <si>
    <t>吉隆坡市中心智选假日酒店</t>
  </si>
  <si>
    <t>LYU CONGYING,HU HAILAN,LI JIAREN</t>
  </si>
  <si>
    <t>1998.10</t>
  </si>
  <si>
    <t>277.71</t>
  </si>
  <si>
    <t>2023-06-24 13:54:11</t>
  </si>
  <si>
    <t>直采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</si>
</sst>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46355</xdr:colOff>
      <xdr:row>24</xdr:row>
      <xdr:rowOff>7620</xdr:rowOff>
    </xdr:from>
    <xdr:to>
      <xdr:col>18</xdr:col>
      <xdr:colOff>450215</xdr:colOff>
      <xdr:row>48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0155" y="3848100"/>
          <a:ext cx="9319260" cy="4480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45148</v>
      </c>
      <c r="G2" s="6">
        <v>45150</v>
      </c>
      <c r="H2" s="4">
        <v>3</v>
      </c>
      <c r="I2" s="4">
        <v>2</v>
      </c>
      <c r="J2" s="4">
        <v>6</v>
      </c>
      <c r="K2" s="4" t="s">
        <v>30</v>
      </c>
      <c r="L2" s="4">
        <v>277.71</v>
      </c>
      <c r="M2" s="4">
        <v>277.71</v>
      </c>
      <c r="N2" s="4" t="s">
        <v>31</v>
      </c>
      <c r="O2" s="4" t="s">
        <v>32</v>
      </c>
      <c r="P2" s="4" t="s">
        <v>33</v>
      </c>
      <c r="Q2" s="4">
        <v>0</v>
      </c>
      <c r="R2" s="7">
        <v>45100</v>
      </c>
      <c r="S2" s="6">
        <v>45153</v>
      </c>
      <c r="T2" s="4" t="s">
        <v>34</v>
      </c>
      <c r="U2" s="4">
        <v>277.71</v>
      </c>
      <c r="V2" s="4">
        <v>0</v>
      </c>
      <c r="W2" s="4">
        <v>0</v>
      </c>
      <c r="X2" s="4" t="s">
        <v>35</v>
      </c>
      <c r="Y2" s="4">
        <v>378419</v>
      </c>
      <c r="Z2" s="4">
        <v>378420</v>
      </c>
      <c r="AA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45149</v>
      </c>
      <c r="G3" s="6">
        <v>45150</v>
      </c>
      <c r="H3" s="4">
        <v>1</v>
      </c>
      <c r="I3" s="4">
        <v>1</v>
      </c>
      <c r="J3" s="4">
        <v>1</v>
      </c>
      <c r="K3" s="4" t="s">
        <v>30</v>
      </c>
      <c r="L3" s="4">
        <v>28.78</v>
      </c>
      <c r="M3" s="4">
        <v>28.78</v>
      </c>
      <c r="N3" s="4" t="s">
        <v>40</v>
      </c>
      <c r="O3" s="4" t="s">
        <v>32</v>
      </c>
      <c r="P3" s="4" t="s">
        <v>33</v>
      </c>
      <c r="Q3" s="4">
        <v>0</v>
      </c>
      <c r="R3" s="7">
        <v>45146.0000115741</v>
      </c>
      <c r="S3" s="6">
        <v>45153</v>
      </c>
      <c r="T3" s="4" t="s">
        <v>34</v>
      </c>
      <c r="U3" s="4">
        <v>28.78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45149</v>
      </c>
      <c r="G4" s="6">
        <v>45150</v>
      </c>
      <c r="H4" s="4">
        <v>1</v>
      </c>
      <c r="I4" s="4">
        <v>1</v>
      </c>
      <c r="J4" s="4">
        <v>1</v>
      </c>
      <c r="K4" s="4" t="s">
        <v>30</v>
      </c>
      <c r="L4" s="4">
        <v>-28.78</v>
      </c>
      <c r="M4" s="4">
        <v>-28.78</v>
      </c>
      <c r="N4" s="4" t="s">
        <v>40</v>
      </c>
      <c r="O4" s="4" t="s">
        <v>32</v>
      </c>
      <c r="P4" s="4" t="s">
        <v>33</v>
      </c>
      <c r="Q4" s="4">
        <v>0</v>
      </c>
      <c r="R4" s="7">
        <v>45146.0000115741</v>
      </c>
      <c r="S4" s="6">
        <v>45153</v>
      </c>
      <c r="T4" s="4" t="s">
        <v>34</v>
      </c>
      <c r="U4" s="4">
        <v>-28.78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45149</v>
      </c>
      <c r="G5" s="6">
        <v>45150</v>
      </c>
      <c r="H5" s="4">
        <v>1</v>
      </c>
      <c r="I5" s="4">
        <v>1</v>
      </c>
      <c r="J5" s="4">
        <v>1</v>
      </c>
      <c r="K5" s="4" t="s">
        <v>30</v>
      </c>
      <c r="L5" s="4">
        <v>31.51</v>
      </c>
      <c r="M5" s="4">
        <v>31.51</v>
      </c>
      <c r="N5" s="4" t="s">
        <v>47</v>
      </c>
      <c r="O5" s="4" t="s">
        <v>32</v>
      </c>
      <c r="P5" s="4" t="s">
        <v>33</v>
      </c>
      <c r="Q5" s="4">
        <v>0</v>
      </c>
      <c r="R5" s="7">
        <v>45147.0000115741</v>
      </c>
      <c r="S5" s="6">
        <v>45153</v>
      </c>
      <c r="T5" s="4" t="s">
        <v>34</v>
      </c>
      <c r="U5" s="4">
        <v>31.51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45149</v>
      </c>
      <c r="G6" s="6">
        <v>45150</v>
      </c>
      <c r="H6" s="4">
        <v>1</v>
      </c>
      <c r="I6" s="4">
        <v>1</v>
      </c>
      <c r="J6" s="4">
        <v>1</v>
      </c>
      <c r="K6" s="4" t="s">
        <v>30</v>
      </c>
      <c r="L6" s="4">
        <v>23.87</v>
      </c>
      <c r="M6" s="4">
        <v>23.87</v>
      </c>
      <c r="N6" s="4" t="s">
        <v>53</v>
      </c>
      <c r="O6" s="4" t="s">
        <v>32</v>
      </c>
      <c r="P6" s="4" t="s">
        <v>33</v>
      </c>
      <c r="Q6" s="4">
        <v>0</v>
      </c>
      <c r="R6" s="7">
        <v>45148</v>
      </c>
      <c r="S6" s="6">
        <v>45153</v>
      </c>
      <c r="T6" s="4" t="s">
        <v>34</v>
      </c>
      <c r="U6" s="4">
        <v>23.87</v>
      </c>
      <c r="V6" s="4">
        <v>0</v>
      </c>
      <c r="W6" s="4">
        <v>0</v>
      </c>
      <c r="X6" s="4" t="s">
        <v>54</v>
      </c>
      <c r="Y6" s="4" t="s">
        <v>42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45149</v>
      </c>
      <c r="G7" s="6">
        <v>45150</v>
      </c>
      <c r="H7" s="4">
        <v>1</v>
      </c>
      <c r="I7" s="4">
        <v>1</v>
      </c>
      <c r="J7" s="4">
        <v>1</v>
      </c>
      <c r="K7" s="4" t="s">
        <v>30</v>
      </c>
      <c r="L7" s="4">
        <v>183.8</v>
      </c>
      <c r="M7" s="4">
        <v>183.8</v>
      </c>
      <c r="N7" s="4" t="s">
        <v>58</v>
      </c>
      <c r="O7" s="4" t="s">
        <v>32</v>
      </c>
      <c r="P7" s="4" t="s">
        <v>33</v>
      </c>
      <c r="Q7" s="4">
        <v>0</v>
      </c>
      <c r="R7" s="7">
        <v>45148</v>
      </c>
      <c r="S7" s="6">
        <v>45153</v>
      </c>
      <c r="T7" s="4" t="s">
        <v>34</v>
      </c>
      <c r="U7" s="4">
        <v>183.8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45149</v>
      </c>
      <c r="G8" s="6">
        <v>45150</v>
      </c>
      <c r="H8" s="4">
        <v>1</v>
      </c>
      <c r="I8" s="4">
        <v>1</v>
      </c>
      <c r="J8" s="4">
        <v>1</v>
      </c>
      <c r="K8" s="4" t="s">
        <v>30</v>
      </c>
      <c r="L8" s="4">
        <v>39.02</v>
      </c>
      <c r="M8" s="4">
        <v>39.02</v>
      </c>
      <c r="N8" s="4" t="s">
        <v>64</v>
      </c>
      <c r="O8" s="4" t="s">
        <v>32</v>
      </c>
      <c r="P8" s="4" t="s">
        <v>33</v>
      </c>
      <c r="Q8" s="4">
        <v>0</v>
      </c>
      <c r="R8" s="7">
        <v>45148.0000115741</v>
      </c>
      <c r="S8" s="6">
        <v>45153</v>
      </c>
      <c r="T8" s="4" t="s">
        <v>34</v>
      </c>
      <c r="U8" s="4">
        <v>39.02</v>
      </c>
      <c r="V8" s="4">
        <v>0</v>
      </c>
      <c r="W8" s="4">
        <v>0</v>
      </c>
      <c r="X8" s="4" t="s">
        <v>65</v>
      </c>
      <c r="Y8" s="4" t="s">
        <v>42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45149</v>
      </c>
      <c r="G9" s="6">
        <v>45150</v>
      </c>
      <c r="H9" s="4">
        <v>2</v>
      </c>
      <c r="I9" s="4">
        <v>1</v>
      </c>
      <c r="J9" s="4">
        <v>2</v>
      </c>
      <c r="K9" s="4" t="s">
        <v>30</v>
      </c>
      <c r="L9" s="4">
        <v>53.14</v>
      </c>
      <c r="M9" s="4">
        <v>53.14</v>
      </c>
      <c r="N9" s="4" t="s">
        <v>69</v>
      </c>
      <c r="O9" s="4" t="s">
        <v>32</v>
      </c>
      <c r="P9" s="4" t="s">
        <v>33</v>
      </c>
      <c r="Q9" s="4">
        <v>0</v>
      </c>
      <c r="R9" s="7">
        <v>45148.0000115741</v>
      </c>
      <c r="S9" s="6">
        <v>45153</v>
      </c>
      <c r="T9" s="4" t="s">
        <v>34</v>
      </c>
      <c r="U9" s="4">
        <v>53.14</v>
      </c>
      <c r="V9" s="4">
        <v>0</v>
      </c>
      <c r="W9" s="4">
        <v>0</v>
      </c>
      <c r="X9" s="4" t="s">
        <v>70</v>
      </c>
      <c r="Y9" s="4" t="s">
        <v>42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45149</v>
      </c>
      <c r="G10" s="6">
        <v>45150</v>
      </c>
      <c r="H10" s="4">
        <v>1</v>
      </c>
      <c r="I10" s="4">
        <v>1</v>
      </c>
      <c r="J10" s="4">
        <v>1</v>
      </c>
      <c r="K10" s="4" t="s">
        <v>30</v>
      </c>
      <c r="L10" s="4">
        <v>43.61</v>
      </c>
      <c r="M10" s="4">
        <v>43.61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45149.0000115741</v>
      </c>
      <c r="S10" s="6">
        <v>45153</v>
      </c>
      <c r="T10" s="4" t="s">
        <v>34</v>
      </c>
      <c r="U10" s="4">
        <v>43.61</v>
      </c>
      <c r="V10" s="4">
        <v>0</v>
      </c>
      <c r="W10" s="4">
        <v>0</v>
      </c>
      <c r="X10" s="4" t="s">
        <v>75</v>
      </c>
      <c r="Y10" s="4" t="s">
        <v>42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45149</v>
      </c>
      <c r="G11" s="6">
        <v>45150</v>
      </c>
      <c r="H11" s="4">
        <v>1</v>
      </c>
      <c r="I11" s="4">
        <v>1</v>
      </c>
      <c r="J11" s="4">
        <v>1</v>
      </c>
      <c r="K11" s="4" t="s">
        <v>30</v>
      </c>
      <c r="L11" s="4">
        <v>88.4</v>
      </c>
      <c r="M11" s="4">
        <v>88.4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45149.0000115741</v>
      </c>
      <c r="S11" s="6">
        <v>45153</v>
      </c>
      <c r="T11" s="4" t="s">
        <v>34</v>
      </c>
      <c r="U11" s="4">
        <v>88.4</v>
      </c>
      <c r="V11" s="4">
        <v>0</v>
      </c>
      <c r="W11" s="4">
        <v>0</v>
      </c>
      <c r="X11" s="4" t="s">
        <v>80</v>
      </c>
      <c r="Y11" s="4" t="s">
        <v>42</v>
      </c>
    </row>
    <row r="12" s="4" customFormat="1" spans="1:25">
      <c r="A12" s="4" t="s">
        <v>76</v>
      </c>
      <c r="B12" s="4" t="s">
        <v>26</v>
      </c>
      <c r="C12" s="4" t="s">
        <v>43</v>
      </c>
      <c r="D12" s="4" t="s">
        <v>77</v>
      </c>
      <c r="E12" s="4" t="s">
        <v>78</v>
      </c>
      <c r="F12" s="6">
        <v>45149</v>
      </c>
      <c r="G12" s="6">
        <v>45150</v>
      </c>
      <c r="H12" s="4">
        <v>1</v>
      </c>
      <c r="I12" s="4">
        <v>1</v>
      </c>
      <c r="J12" s="4">
        <v>1</v>
      </c>
      <c r="K12" s="4" t="s">
        <v>30</v>
      </c>
      <c r="L12" s="4">
        <v>-88.4</v>
      </c>
      <c r="M12" s="4">
        <v>-88.4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45149.0000115741</v>
      </c>
      <c r="S12" s="6">
        <v>45153</v>
      </c>
      <c r="T12" s="4" t="s">
        <v>34</v>
      </c>
      <c r="U12" s="4">
        <v>-88.4</v>
      </c>
      <c r="V12" s="4">
        <v>0</v>
      </c>
      <c r="W12" s="4">
        <v>0</v>
      </c>
      <c r="X12" s="4" t="s">
        <v>80</v>
      </c>
      <c r="Y12" s="4" t="s">
        <v>42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46</v>
      </c>
      <c r="F13" s="6">
        <v>45149</v>
      </c>
      <c r="G13" s="6">
        <v>45150</v>
      </c>
      <c r="H13" s="4">
        <v>1</v>
      </c>
      <c r="I13" s="4">
        <v>1</v>
      </c>
      <c r="J13" s="4">
        <v>1</v>
      </c>
      <c r="K13" s="4" t="s">
        <v>30</v>
      </c>
      <c r="L13" s="4">
        <v>40.84</v>
      </c>
      <c r="M13" s="4">
        <v>40.84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45149.0000115741</v>
      </c>
      <c r="S13" s="6">
        <v>45153</v>
      </c>
      <c r="T13" s="4" t="s">
        <v>34</v>
      </c>
      <c r="U13" s="4">
        <v>40.84</v>
      </c>
      <c r="V13" s="4">
        <v>0</v>
      </c>
      <c r="W13" s="4">
        <v>0</v>
      </c>
      <c r="X13" s="4" t="s">
        <v>84</v>
      </c>
      <c r="Y13" s="4" t="s">
        <v>42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45149</v>
      </c>
      <c r="G14" s="6">
        <v>45150</v>
      </c>
      <c r="H14" s="4">
        <v>1</v>
      </c>
      <c r="I14" s="4">
        <v>1</v>
      </c>
      <c r="J14" s="4">
        <v>1</v>
      </c>
      <c r="K14" s="4" t="s">
        <v>30</v>
      </c>
      <c r="L14" s="4">
        <v>47.39</v>
      </c>
      <c r="M14" s="4">
        <v>47.39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45149.0000115741</v>
      </c>
      <c r="S14" s="6">
        <v>45153</v>
      </c>
      <c r="T14" s="4" t="s">
        <v>34</v>
      </c>
      <c r="U14" s="4">
        <v>47.39</v>
      </c>
      <c r="V14" s="4">
        <v>0</v>
      </c>
      <c r="W14" s="4">
        <v>0</v>
      </c>
      <c r="X14" s="4" t="s">
        <v>89</v>
      </c>
      <c r="Y14" s="4" t="s">
        <v>42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46</v>
      </c>
      <c r="F15" s="6">
        <v>45149</v>
      </c>
      <c r="G15" s="6">
        <v>45150</v>
      </c>
      <c r="H15" s="4">
        <v>1</v>
      </c>
      <c r="I15" s="4">
        <v>1</v>
      </c>
      <c r="J15" s="4">
        <v>1</v>
      </c>
      <c r="K15" s="4" t="s">
        <v>30</v>
      </c>
      <c r="L15" s="4">
        <v>15.64</v>
      </c>
      <c r="M15" s="4">
        <v>15.64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45149</v>
      </c>
      <c r="S15" s="6">
        <v>45153</v>
      </c>
      <c r="T15" s="4" t="s">
        <v>34</v>
      </c>
      <c r="U15" s="4">
        <v>15.64</v>
      </c>
      <c r="V15" s="4">
        <v>0</v>
      </c>
      <c r="W15" s="4">
        <v>0</v>
      </c>
      <c r="X15" s="4" t="s">
        <v>93</v>
      </c>
      <c r="Y15" s="4" t="s">
        <v>42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45149</v>
      </c>
      <c r="G16" s="6">
        <v>45150</v>
      </c>
      <c r="H16" s="4">
        <v>4</v>
      </c>
      <c r="I16" s="4">
        <v>1</v>
      </c>
      <c r="J16" s="4">
        <v>4</v>
      </c>
      <c r="K16" s="4" t="s">
        <v>30</v>
      </c>
      <c r="L16" s="4">
        <v>262.36</v>
      </c>
      <c r="M16" s="4">
        <v>262.36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45149.0000115741</v>
      </c>
      <c r="S16" s="6">
        <v>45153</v>
      </c>
      <c r="T16" s="4" t="s">
        <v>34</v>
      </c>
      <c r="U16" s="4">
        <v>262.36</v>
      </c>
      <c r="V16" s="4">
        <v>0</v>
      </c>
      <c r="W16" s="4">
        <v>0</v>
      </c>
      <c r="X16" s="4" t="s">
        <v>98</v>
      </c>
      <c r="Y16" s="4" t="s">
        <v>42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45149</v>
      </c>
      <c r="G17" s="6">
        <v>45150</v>
      </c>
      <c r="H17" s="4">
        <v>1</v>
      </c>
      <c r="I17" s="4">
        <v>1</v>
      </c>
      <c r="J17" s="4">
        <v>1</v>
      </c>
      <c r="K17" s="4" t="s">
        <v>30</v>
      </c>
      <c r="L17" s="4">
        <v>32.52</v>
      </c>
      <c r="M17" s="4">
        <v>32.52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45149</v>
      </c>
      <c r="S17" s="6">
        <v>45153</v>
      </c>
      <c r="T17" s="4" t="s">
        <v>34</v>
      </c>
      <c r="U17" s="4">
        <v>32.52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45149</v>
      </c>
      <c r="G18" s="6">
        <v>45150</v>
      </c>
      <c r="H18" s="4">
        <v>1</v>
      </c>
      <c r="I18" s="4">
        <v>1</v>
      </c>
      <c r="J18" s="4">
        <v>1</v>
      </c>
      <c r="K18" s="4" t="s">
        <v>30</v>
      </c>
      <c r="L18" s="4">
        <v>19.59</v>
      </c>
      <c r="M18" s="4">
        <v>19.59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45149.0000115741</v>
      </c>
      <c r="S18" s="6">
        <v>45153</v>
      </c>
      <c r="T18" s="4" t="s">
        <v>34</v>
      </c>
      <c r="U18" s="4">
        <v>19.59</v>
      </c>
      <c r="V18" s="4">
        <v>0</v>
      </c>
      <c r="W18" s="4">
        <v>0</v>
      </c>
      <c r="X18" s="4" t="s">
        <v>109</v>
      </c>
      <c r="Y18" s="4" t="s">
        <v>42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45149</v>
      </c>
      <c r="G19" s="6">
        <v>45150</v>
      </c>
      <c r="H19" s="4">
        <v>1</v>
      </c>
      <c r="I19" s="4">
        <v>1</v>
      </c>
      <c r="J19" s="4">
        <v>1</v>
      </c>
      <c r="K19" s="4" t="s">
        <v>30</v>
      </c>
      <c r="L19" s="4">
        <v>48.21</v>
      </c>
      <c r="M19" s="4">
        <v>48.21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45149</v>
      </c>
      <c r="S19" s="6">
        <v>45153</v>
      </c>
      <c r="T19" s="4" t="s">
        <v>34</v>
      </c>
      <c r="U19" s="4">
        <v>48.21</v>
      </c>
      <c r="V19" s="4">
        <v>0</v>
      </c>
      <c r="W19" s="4">
        <v>0</v>
      </c>
      <c r="X19" s="4" t="s">
        <v>114</v>
      </c>
      <c r="Y19" s="4" t="s">
        <v>42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45149</v>
      </c>
      <c r="G20" s="6">
        <v>45150</v>
      </c>
      <c r="H20" s="4">
        <v>1</v>
      </c>
      <c r="I20" s="4">
        <v>1</v>
      </c>
      <c r="J20" s="4">
        <v>1</v>
      </c>
      <c r="K20" s="4" t="s">
        <v>30</v>
      </c>
      <c r="L20" s="4">
        <v>98.91</v>
      </c>
      <c r="M20" s="4">
        <v>98.91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45149.0000115741</v>
      </c>
      <c r="S20" s="6">
        <v>45153</v>
      </c>
      <c r="T20" s="4" t="s">
        <v>34</v>
      </c>
      <c r="U20" s="4">
        <v>98.91</v>
      </c>
      <c r="V20" s="4">
        <v>0</v>
      </c>
      <c r="W20" s="4">
        <v>0</v>
      </c>
      <c r="X20" s="4" t="s">
        <v>119</v>
      </c>
      <c r="Y20" s="4" t="s">
        <v>42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45149</v>
      </c>
      <c r="G21" s="6">
        <v>45150</v>
      </c>
      <c r="H21" s="4">
        <v>1</v>
      </c>
      <c r="I21" s="4">
        <v>1</v>
      </c>
      <c r="J21" s="4">
        <v>1</v>
      </c>
      <c r="K21" s="4" t="s">
        <v>30</v>
      </c>
      <c r="L21" s="4">
        <v>60.33</v>
      </c>
      <c r="M21" s="4">
        <v>60.33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45149</v>
      </c>
      <c r="S21" s="6">
        <v>45153</v>
      </c>
      <c r="T21" s="4" t="s">
        <v>34</v>
      </c>
      <c r="U21" s="4">
        <v>60.33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45149</v>
      </c>
      <c r="G22" s="6">
        <v>45150</v>
      </c>
      <c r="H22" s="4">
        <v>1</v>
      </c>
      <c r="I22" s="4">
        <v>1</v>
      </c>
      <c r="J22" s="4">
        <v>1</v>
      </c>
      <c r="K22" s="4" t="s">
        <v>30</v>
      </c>
      <c r="L22" s="4">
        <v>25.58</v>
      </c>
      <c r="M22" s="4">
        <v>25.58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45149.0000115741</v>
      </c>
      <c r="S22" s="6">
        <v>45153</v>
      </c>
      <c r="T22" s="4" t="s">
        <v>34</v>
      </c>
      <c r="U22" s="4">
        <v>25.58</v>
      </c>
      <c r="V22" s="4">
        <v>0</v>
      </c>
      <c r="W22" s="4">
        <v>0</v>
      </c>
      <c r="X22" s="4" t="s">
        <v>130</v>
      </c>
      <c r="Y22" s="4" t="s">
        <v>42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45149</v>
      </c>
      <c r="G23" s="6">
        <v>45150</v>
      </c>
      <c r="H23" s="4">
        <v>1</v>
      </c>
      <c r="I23" s="4">
        <v>1</v>
      </c>
      <c r="J23" s="4">
        <v>1</v>
      </c>
      <c r="K23" s="4" t="s">
        <v>30</v>
      </c>
      <c r="L23" s="4">
        <v>18.79</v>
      </c>
      <c r="M23" s="4">
        <v>18.79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45149.0000115741</v>
      </c>
      <c r="S23" s="6">
        <v>45153</v>
      </c>
      <c r="T23" s="4" t="s">
        <v>34</v>
      </c>
      <c r="U23" s="4">
        <v>18.79</v>
      </c>
      <c r="V23" s="4">
        <v>0</v>
      </c>
      <c r="W23" s="4">
        <v>0</v>
      </c>
      <c r="X23" s="4" t="s">
        <v>135</v>
      </c>
      <c r="Y23" s="4" t="s">
        <v>42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68</v>
      </c>
      <c r="F24" s="6">
        <v>45149</v>
      </c>
      <c r="G24" s="6">
        <v>45150</v>
      </c>
      <c r="H24" s="4">
        <v>1</v>
      </c>
      <c r="I24" s="4">
        <v>1</v>
      </c>
      <c r="J24" s="4">
        <v>1</v>
      </c>
      <c r="K24" s="4" t="s">
        <v>30</v>
      </c>
      <c r="L24" s="4">
        <v>23.51</v>
      </c>
      <c r="M24" s="4">
        <v>23.51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45149</v>
      </c>
      <c r="S24" s="6">
        <v>45153</v>
      </c>
      <c r="T24" s="4" t="s">
        <v>34</v>
      </c>
      <c r="U24" s="4">
        <v>23.51</v>
      </c>
      <c r="V24" s="4">
        <v>0</v>
      </c>
      <c r="W24" s="4">
        <v>0</v>
      </c>
      <c r="X24" s="4" t="s">
        <v>139</v>
      </c>
      <c r="Y24" s="4" t="s">
        <v>42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45149</v>
      </c>
      <c r="G25" s="6">
        <v>45150</v>
      </c>
      <c r="H25" s="4">
        <v>1</v>
      </c>
      <c r="I25" s="4">
        <v>1</v>
      </c>
      <c r="J25" s="4">
        <v>1</v>
      </c>
      <c r="K25" s="4" t="s">
        <v>30</v>
      </c>
      <c r="L25" s="4">
        <v>18.7</v>
      </c>
      <c r="M25" s="4">
        <v>18.7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45149</v>
      </c>
      <c r="S25" s="6">
        <v>45153</v>
      </c>
      <c r="T25" s="4" t="s">
        <v>34</v>
      </c>
      <c r="U25" s="4">
        <v>18.7</v>
      </c>
      <c r="V25" s="4">
        <v>0</v>
      </c>
      <c r="W25" s="4">
        <v>0</v>
      </c>
      <c r="X25" s="4" t="s">
        <v>144</v>
      </c>
      <c r="Y25" s="4" t="s">
        <v>42</v>
      </c>
    </row>
    <row r="26" s="4" customFormat="1" spans="1:25">
      <c r="A26" s="4" t="s">
        <v>140</v>
      </c>
      <c r="B26" s="4" t="s">
        <v>26</v>
      </c>
      <c r="C26" s="4" t="s">
        <v>43</v>
      </c>
      <c r="D26" s="4" t="s">
        <v>141</v>
      </c>
      <c r="E26" s="4" t="s">
        <v>142</v>
      </c>
      <c r="F26" s="6">
        <v>45149</v>
      </c>
      <c r="G26" s="6">
        <v>45150</v>
      </c>
      <c r="H26" s="4">
        <v>1</v>
      </c>
      <c r="I26" s="4">
        <v>1</v>
      </c>
      <c r="J26" s="4">
        <v>1</v>
      </c>
      <c r="K26" s="4" t="s">
        <v>30</v>
      </c>
      <c r="L26" s="4">
        <v>-18.7</v>
      </c>
      <c r="M26" s="4">
        <v>-18.7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45149</v>
      </c>
      <c r="S26" s="6">
        <v>45153</v>
      </c>
      <c r="T26" s="4" t="s">
        <v>34</v>
      </c>
      <c r="U26" s="4">
        <v>-18.7</v>
      </c>
      <c r="V26" s="4">
        <v>0</v>
      </c>
      <c r="W26" s="4">
        <v>0</v>
      </c>
      <c r="X26" s="4" t="s">
        <v>144</v>
      </c>
      <c r="Y2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topLeftCell="A18" workbookViewId="0">
      <selection activeCell="A29" sqref="A29:C32"/>
    </sheetView>
  </sheetViews>
  <sheetFormatPr defaultColWidth="10" defaultRowHeight="14.4"/>
  <cols>
    <col min="1" max="1" width="12.8888888888889" style="4"/>
    <col min="2" max="3" width="10.7777777777778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145</v>
      </c>
    </row>
    <row r="2" s="4" customFormat="1" spans="1:9">
      <c r="A2" s="5">
        <v>999224924774310</v>
      </c>
      <c r="B2" s="6">
        <v>45148</v>
      </c>
      <c r="C2" s="6">
        <v>45150</v>
      </c>
      <c r="D2" s="4">
        <v>277.71</v>
      </c>
      <c r="E2" s="4" t="str">
        <f>VLOOKUP(A2,HOP!A:L,12,0)</f>
        <v>277.71</v>
      </c>
      <c r="F2" s="4" t="str">
        <f>VLOOKUP(A2,HOP!A:C,3,0)</f>
        <v>3543283</v>
      </c>
      <c r="G2" s="4">
        <f>D2-E2</f>
        <v>0</v>
      </c>
      <c r="H2" s="4" t="str">
        <f>$H$1&amp;F2</f>
        <v>,3543283</v>
      </c>
      <c r="I2" s="4" t="str">
        <f>VLOOKUP(A2,HOP!A:U,21,0)</f>
        <v>直采</v>
      </c>
    </row>
    <row r="3" s="4" customFormat="1" hidden="1" spans="1:9">
      <c r="A3" s="5">
        <v>999225914215175</v>
      </c>
      <c r="B3" s="6">
        <v>45149</v>
      </c>
      <c r="C3" s="6">
        <v>45150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3" si="0">D3-E3</f>
        <v>#N/A</v>
      </c>
      <c r="H3" s="4" t="e">
        <f t="shared" ref="H3:H23" si="1">$H$1&amp;F3</f>
        <v>#N/A</v>
      </c>
      <c r="I3" s="4" t="e">
        <f>VLOOKUP(A3,HOP!A:U,21,0)</f>
        <v>#N/A</v>
      </c>
    </row>
    <row r="4" s="4" customFormat="1" spans="1:9">
      <c r="A4" s="5">
        <v>999225936171922</v>
      </c>
      <c r="B4" s="6">
        <v>45149</v>
      </c>
      <c r="C4" s="6">
        <v>45150</v>
      </c>
      <c r="D4" s="4">
        <v>31.51</v>
      </c>
      <c r="E4" s="4" t="str">
        <f>VLOOKUP(A4,HOP!A:L,12,0)</f>
        <v>31.51</v>
      </c>
      <c r="F4" s="4" t="str">
        <f>VLOOKUP(A4,HOP!A:C,3,0)</f>
        <v>3756938</v>
      </c>
      <c r="G4" s="4">
        <f t="shared" si="0"/>
        <v>0</v>
      </c>
      <c r="H4" s="4" t="str">
        <f t="shared" si="1"/>
        <v>,3756938</v>
      </c>
      <c r="I4" s="4" t="str">
        <f>VLOOKUP(A4,HOP!A:U,21,0)</f>
        <v>直连</v>
      </c>
    </row>
    <row r="5" s="4" customFormat="1" spans="1:9">
      <c r="A5" s="5">
        <v>999225956808618</v>
      </c>
      <c r="B5" s="6">
        <v>45149</v>
      </c>
      <c r="C5" s="6">
        <v>45150</v>
      </c>
      <c r="D5" s="4">
        <v>23.87</v>
      </c>
      <c r="E5" s="4" t="str">
        <f>VLOOKUP(A5,HOP!A:L,12,0)</f>
        <v>23.87</v>
      </c>
      <c r="F5" s="4" t="str">
        <f>VLOOKUP(A5,HOP!A:C,3,0)</f>
        <v>3762728</v>
      </c>
      <c r="G5" s="4">
        <f t="shared" si="0"/>
        <v>0</v>
      </c>
      <c r="H5" s="4" t="str">
        <f t="shared" si="1"/>
        <v>,3762728</v>
      </c>
      <c r="I5" s="4" t="str">
        <f>VLOOKUP(A5,HOP!A:U,21,0)</f>
        <v>直连</v>
      </c>
    </row>
    <row r="6" s="4" customFormat="1" spans="1:9">
      <c r="A6" s="5">
        <v>999225958227290</v>
      </c>
      <c r="B6" s="6">
        <v>45149</v>
      </c>
      <c r="C6" s="6">
        <v>45150</v>
      </c>
      <c r="D6" s="4">
        <v>183.8</v>
      </c>
      <c r="E6" s="4" t="str">
        <f>VLOOKUP(A6,HOP!A:L,12,0)</f>
        <v>183.80</v>
      </c>
      <c r="F6" s="4" t="str">
        <f>VLOOKUP(A6,HOP!A:C,3,0)</f>
        <v>3763215</v>
      </c>
      <c r="G6" s="4">
        <f t="shared" si="0"/>
        <v>0</v>
      </c>
      <c r="H6" s="4" t="str">
        <f t="shared" si="1"/>
        <v>,3763215</v>
      </c>
      <c r="I6" s="4" t="str">
        <f>VLOOKUP(A6,HOP!A:U,21,0)</f>
        <v>直连</v>
      </c>
    </row>
    <row r="7" s="4" customFormat="1" spans="1:9">
      <c r="A7" s="5">
        <v>999225973150802</v>
      </c>
      <c r="B7" s="6">
        <v>45149</v>
      </c>
      <c r="C7" s="6">
        <v>45150</v>
      </c>
      <c r="D7" s="4">
        <v>39.02</v>
      </c>
      <c r="E7" s="4" t="str">
        <f>VLOOKUP(A7,HOP!A:L,12,0)</f>
        <v>39.02</v>
      </c>
      <c r="F7" s="4" t="str">
        <f>VLOOKUP(A7,HOP!A:C,3,0)</f>
        <v>3763622</v>
      </c>
      <c r="G7" s="4">
        <f t="shared" si="0"/>
        <v>0</v>
      </c>
      <c r="H7" s="4" t="str">
        <f t="shared" si="1"/>
        <v>,3763622</v>
      </c>
      <c r="I7" s="4" t="str">
        <f>VLOOKUP(A7,HOP!A:U,21,0)</f>
        <v>直连</v>
      </c>
    </row>
    <row r="8" s="4" customFormat="1" spans="1:9">
      <c r="A8" s="5">
        <v>999225973628303</v>
      </c>
      <c r="B8" s="6">
        <v>45149</v>
      </c>
      <c r="C8" s="6">
        <v>45150</v>
      </c>
      <c r="D8" s="4">
        <v>53.14</v>
      </c>
      <c r="E8" s="4" t="str">
        <f>VLOOKUP(A8,HOP!A:L,12,0)</f>
        <v>53.14</v>
      </c>
      <c r="F8" s="4" t="str">
        <f>VLOOKUP(A8,HOP!A:C,3,0)</f>
        <v>3763673</v>
      </c>
      <c r="G8" s="4">
        <f t="shared" si="0"/>
        <v>0</v>
      </c>
      <c r="H8" s="4" t="str">
        <f t="shared" si="1"/>
        <v>,3763673</v>
      </c>
      <c r="I8" s="4" t="str">
        <f>VLOOKUP(A8,HOP!A:U,21,0)</f>
        <v>直连</v>
      </c>
    </row>
    <row r="9" s="4" customFormat="1" spans="1:9">
      <c r="A9" s="5">
        <v>999225975544097</v>
      </c>
      <c r="B9" s="6">
        <v>45149</v>
      </c>
      <c r="C9" s="6">
        <v>45150</v>
      </c>
      <c r="D9" s="4">
        <v>43.61</v>
      </c>
      <c r="E9" s="4" t="str">
        <f>VLOOKUP(A9,HOP!A:L,12,0)</f>
        <v>43.61</v>
      </c>
      <c r="F9" s="4" t="str">
        <f>VLOOKUP(A9,HOP!A:C,3,0)</f>
        <v>3764186</v>
      </c>
      <c r="G9" s="4">
        <f t="shared" si="0"/>
        <v>0</v>
      </c>
      <c r="H9" s="4" t="str">
        <f t="shared" si="1"/>
        <v>,3764186</v>
      </c>
      <c r="I9" s="4" t="str">
        <f>VLOOKUP(A9,HOP!A:U,21,0)</f>
        <v>直连</v>
      </c>
    </row>
    <row r="10" s="4" customFormat="1" hidden="1" spans="1:9">
      <c r="A10" s="5">
        <v>999225977586017</v>
      </c>
      <c r="B10" s="6">
        <v>45149</v>
      </c>
      <c r="C10" s="6">
        <v>45150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999225979686801</v>
      </c>
      <c r="B11" s="6">
        <v>45149</v>
      </c>
      <c r="C11" s="6">
        <v>45150</v>
      </c>
      <c r="D11" s="4">
        <v>40.84</v>
      </c>
      <c r="E11" s="4" t="str">
        <f>VLOOKUP(A11,HOP!A:L,12,0)</f>
        <v>40.84</v>
      </c>
      <c r="F11" s="4" t="str">
        <f>VLOOKUP(A11,HOP!A:C,3,0)</f>
        <v>3765531</v>
      </c>
      <c r="G11" s="4">
        <f t="shared" si="0"/>
        <v>0</v>
      </c>
      <c r="H11" s="4" t="str">
        <f t="shared" si="1"/>
        <v>,3765531</v>
      </c>
      <c r="I11" s="4" t="str">
        <f>VLOOKUP(A11,HOP!A:U,21,0)</f>
        <v>直连</v>
      </c>
    </row>
    <row r="12" s="4" customFormat="1" spans="1:9">
      <c r="A12" s="5">
        <v>999225979689948</v>
      </c>
      <c r="B12" s="6">
        <v>45149</v>
      </c>
      <c r="C12" s="6">
        <v>45150</v>
      </c>
      <c r="D12" s="4">
        <v>47.39</v>
      </c>
      <c r="E12" s="4" t="str">
        <f>VLOOKUP(A12,HOP!A:L,12,0)</f>
        <v>47.39</v>
      </c>
      <c r="F12" s="4" t="str">
        <f>VLOOKUP(A12,HOP!A:C,3,0)</f>
        <v>3765532</v>
      </c>
      <c r="G12" s="4">
        <f t="shared" si="0"/>
        <v>0</v>
      </c>
      <c r="H12" s="4" t="str">
        <f t="shared" si="1"/>
        <v>,3765532</v>
      </c>
      <c r="I12" s="4" t="str">
        <f>VLOOKUP(A12,HOP!A:U,21,0)</f>
        <v>直连</v>
      </c>
    </row>
    <row r="13" s="4" customFormat="1" spans="1:9">
      <c r="A13" s="5">
        <v>999225979739664</v>
      </c>
      <c r="B13" s="6">
        <v>45149</v>
      </c>
      <c r="C13" s="6">
        <v>45150</v>
      </c>
      <c r="D13" s="4">
        <v>15.64</v>
      </c>
      <c r="E13" s="4" t="str">
        <f>VLOOKUP(A13,HOP!A:L,12,0)</f>
        <v>15.64</v>
      </c>
      <c r="F13" s="4" t="str">
        <f>VLOOKUP(A13,HOP!A:C,3,0)</f>
        <v>3765542</v>
      </c>
      <c r="G13" s="4">
        <f t="shared" si="0"/>
        <v>0</v>
      </c>
      <c r="H13" s="4" t="str">
        <f t="shared" si="1"/>
        <v>,3765542</v>
      </c>
      <c r="I13" s="4" t="str">
        <f>VLOOKUP(A13,HOP!A:U,21,0)</f>
        <v>直连</v>
      </c>
    </row>
    <row r="14" s="4" customFormat="1" spans="1:9">
      <c r="A14" s="5">
        <v>999225980651924</v>
      </c>
      <c r="B14" s="6">
        <v>45149</v>
      </c>
      <c r="C14" s="6">
        <v>45150</v>
      </c>
      <c r="D14" s="4">
        <v>262.36</v>
      </c>
      <c r="E14" s="4" t="str">
        <f>VLOOKUP(A14,HOP!A:L,12,0)</f>
        <v>262.36</v>
      </c>
      <c r="F14" s="4" t="str">
        <f>VLOOKUP(A14,HOP!A:C,3,0)</f>
        <v>3765794</v>
      </c>
      <c r="G14" s="4">
        <f t="shared" si="0"/>
        <v>0</v>
      </c>
      <c r="H14" s="4" t="str">
        <f t="shared" si="1"/>
        <v>,3765794</v>
      </c>
      <c r="I14" s="4" t="str">
        <f>VLOOKUP(A14,HOP!A:U,21,0)</f>
        <v>直连</v>
      </c>
    </row>
    <row r="15" s="4" customFormat="1" spans="1:9">
      <c r="A15" s="5">
        <v>999225980824054</v>
      </c>
      <c r="B15" s="6">
        <v>45149</v>
      </c>
      <c r="C15" s="6">
        <v>45150</v>
      </c>
      <c r="D15" s="4">
        <v>32.52</v>
      </c>
      <c r="E15" s="4" t="str">
        <f>VLOOKUP(A15,HOP!A:L,12,0)</f>
        <v>32.52</v>
      </c>
      <c r="F15" s="4" t="str">
        <f>VLOOKUP(A15,HOP!A:C,3,0)</f>
        <v>3765828</v>
      </c>
      <c r="G15" s="4">
        <f t="shared" si="0"/>
        <v>0</v>
      </c>
      <c r="H15" s="4" t="str">
        <f t="shared" si="1"/>
        <v>,3765828</v>
      </c>
      <c r="I15" s="4" t="str">
        <f>VLOOKUP(A15,HOP!A:U,21,0)</f>
        <v>直连</v>
      </c>
    </row>
    <row r="16" s="4" customFormat="1" spans="1:9">
      <c r="A16" s="5">
        <v>999225981510192</v>
      </c>
      <c r="B16" s="6">
        <v>45149</v>
      </c>
      <c r="C16" s="6">
        <v>45150</v>
      </c>
      <c r="D16" s="4">
        <v>19.59</v>
      </c>
      <c r="E16" s="4" t="str">
        <f>VLOOKUP(A16,HOP!A:L,12,0)</f>
        <v>19.59</v>
      </c>
      <c r="F16" s="4" t="str">
        <f>VLOOKUP(A16,HOP!A:C,3,0)</f>
        <v>3766002</v>
      </c>
      <c r="G16" s="4">
        <f t="shared" si="0"/>
        <v>0</v>
      </c>
      <c r="H16" s="4" t="str">
        <f t="shared" si="1"/>
        <v>,3766002</v>
      </c>
      <c r="I16" s="4" t="str">
        <f>VLOOKUP(A16,HOP!A:U,21,0)</f>
        <v>直连</v>
      </c>
    </row>
    <row r="17" s="4" customFormat="1" spans="1:9">
      <c r="A17" s="5">
        <v>999225982175744</v>
      </c>
      <c r="B17" s="6">
        <v>45149</v>
      </c>
      <c r="C17" s="6">
        <v>45150</v>
      </c>
      <c r="D17" s="4">
        <v>48.21</v>
      </c>
      <c r="E17" s="4" t="str">
        <f>VLOOKUP(A17,HOP!A:L,12,0)</f>
        <v>48.21</v>
      </c>
      <c r="F17" s="4" t="str">
        <f>VLOOKUP(A17,HOP!A:C,3,0)</f>
        <v>3766278</v>
      </c>
      <c r="G17" s="4">
        <f t="shared" si="0"/>
        <v>0</v>
      </c>
      <c r="H17" s="4" t="str">
        <f t="shared" si="1"/>
        <v>,3766278</v>
      </c>
      <c r="I17" s="4" t="str">
        <f>VLOOKUP(A17,HOP!A:U,21,0)</f>
        <v>直连</v>
      </c>
    </row>
    <row r="18" s="4" customFormat="1" spans="1:9">
      <c r="A18" s="5">
        <v>999225982302694</v>
      </c>
      <c r="B18" s="6">
        <v>45149</v>
      </c>
      <c r="C18" s="6">
        <v>45150</v>
      </c>
      <c r="D18" s="4">
        <v>98.91</v>
      </c>
      <c r="E18" s="4" t="str">
        <f>VLOOKUP(A18,HOP!A:L,12,0)</f>
        <v>98.91</v>
      </c>
      <c r="F18" s="4" t="str">
        <f>VLOOKUP(A18,HOP!A:C,3,0)</f>
        <v>3766315</v>
      </c>
      <c r="G18" s="4">
        <f t="shared" si="0"/>
        <v>0</v>
      </c>
      <c r="H18" s="4" t="str">
        <f t="shared" si="1"/>
        <v>,3766315</v>
      </c>
      <c r="I18" s="4" t="str">
        <f>VLOOKUP(A18,HOP!A:U,21,0)</f>
        <v>直连</v>
      </c>
    </row>
    <row r="19" s="4" customFormat="1" spans="1:9">
      <c r="A19" s="5">
        <v>25982490008</v>
      </c>
      <c r="B19" s="6">
        <v>45149</v>
      </c>
      <c r="C19" s="6">
        <v>45150</v>
      </c>
      <c r="D19" s="4">
        <v>60.33</v>
      </c>
      <c r="E19" s="4" t="str">
        <f>VLOOKUP(A19,HOP!A:L,12,0)</f>
        <v>60.33</v>
      </c>
      <c r="F19" s="4" t="str">
        <f>VLOOKUP(A19,HOP!A:C,3,0)</f>
        <v>3766371</v>
      </c>
      <c r="G19" s="4">
        <f t="shared" si="0"/>
        <v>0</v>
      </c>
      <c r="H19" s="4" t="str">
        <f t="shared" si="1"/>
        <v>,3766371</v>
      </c>
      <c r="I19" s="4" t="str">
        <f>VLOOKUP(A19,HOP!A:U,21,0)</f>
        <v>直连</v>
      </c>
    </row>
    <row r="20" s="4" customFormat="1" spans="1:9">
      <c r="A20" s="5">
        <v>999225983394044</v>
      </c>
      <c r="B20" s="6">
        <v>45149</v>
      </c>
      <c r="C20" s="6">
        <v>45150</v>
      </c>
      <c r="D20" s="4">
        <v>25.58</v>
      </c>
      <c r="E20" s="4" t="str">
        <f>VLOOKUP(A20,HOP!A:L,12,0)</f>
        <v>25.58</v>
      </c>
      <c r="F20" s="4" t="str">
        <f>VLOOKUP(A20,HOP!A:C,3,0)</f>
        <v>3766823</v>
      </c>
      <c r="G20" s="4">
        <f t="shared" si="0"/>
        <v>0</v>
      </c>
      <c r="H20" s="4" t="str">
        <f t="shared" si="1"/>
        <v>,3766823</v>
      </c>
      <c r="I20" s="4" t="str">
        <f>VLOOKUP(A20,HOP!A:U,21,0)</f>
        <v>直连</v>
      </c>
    </row>
    <row r="21" s="4" customFormat="1" spans="1:9">
      <c r="A21" s="5">
        <v>999225983565262</v>
      </c>
      <c r="B21" s="6">
        <v>45149</v>
      </c>
      <c r="C21" s="6">
        <v>45150</v>
      </c>
      <c r="D21" s="4">
        <v>18.79</v>
      </c>
      <c r="E21" s="4" t="str">
        <f>VLOOKUP(A21,HOP!A:L,12,0)</f>
        <v>18.79</v>
      </c>
      <c r="F21" s="4" t="str">
        <f>VLOOKUP(A21,HOP!A:C,3,0)</f>
        <v>3766857</v>
      </c>
      <c r="G21" s="4">
        <f t="shared" si="0"/>
        <v>0</v>
      </c>
      <c r="H21" s="4" t="str">
        <f t="shared" si="1"/>
        <v>,3766857</v>
      </c>
      <c r="I21" s="4" t="str">
        <f>VLOOKUP(A21,HOP!A:U,21,0)</f>
        <v>直连</v>
      </c>
    </row>
    <row r="22" s="4" customFormat="1" spans="1:9">
      <c r="A22" s="5">
        <v>999225983678531</v>
      </c>
      <c r="B22" s="6">
        <v>45149</v>
      </c>
      <c r="C22" s="6">
        <v>45150</v>
      </c>
      <c r="D22" s="4">
        <v>23.51</v>
      </c>
      <c r="E22" s="4" t="str">
        <f>VLOOKUP(A22,HOP!A:L,12,0)</f>
        <v>23.51</v>
      </c>
      <c r="F22" s="4" t="str">
        <f>VLOOKUP(A22,HOP!A:C,3,0)</f>
        <v>3766883</v>
      </c>
      <c r="G22" s="4">
        <f t="shared" si="0"/>
        <v>0</v>
      </c>
      <c r="H22" s="4" t="str">
        <f t="shared" si="1"/>
        <v>,3766883</v>
      </c>
      <c r="I22" s="4" t="str">
        <f>VLOOKUP(A22,HOP!A:U,21,0)</f>
        <v>直连</v>
      </c>
    </row>
    <row r="23" s="4" customFormat="1" hidden="1" spans="1:9">
      <c r="A23" s="5">
        <v>999225985201679</v>
      </c>
      <c r="B23" s="6">
        <v>45149</v>
      </c>
      <c r="C23" s="6">
        <v>45150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5" spans="4:4">
      <c r="D25" s="4">
        <f>SUM(D2:D24)</f>
        <v>1346.33</v>
      </c>
    </row>
    <row r="26" spans="4:4">
      <c r="D26" s="4" t="s">
        <v>146</v>
      </c>
    </row>
    <row r="29" spans="1:3">
      <c r="A29" s="4" t="s">
        <v>147</v>
      </c>
      <c r="B29" s="4">
        <v>1068.62</v>
      </c>
      <c r="C29" s="4">
        <v>8357.57</v>
      </c>
    </row>
    <row r="30" spans="1:3">
      <c r="A30" s="4" t="s">
        <v>148</v>
      </c>
      <c r="B30" s="4">
        <v>277.71</v>
      </c>
      <c r="C30" s="4">
        <v>2171.94</v>
      </c>
    </row>
    <row r="31" spans="1:3">
      <c r="A31" s="4" t="s">
        <v>149</v>
      </c>
      <c r="B31" s="4">
        <f>SUBTOTAL(9,B29:B30)</f>
        <v>1346.33</v>
      </c>
      <c r="C31" s="4">
        <f>SUBTOTAL(9,C29:C30)</f>
        <v>10529.51</v>
      </c>
    </row>
    <row r="32" spans="1:1">
      <c r="A32" s="4" t="s">
        <v>150</v>
      </c>
    </row>
  </sheetData>
  <autoFilter ref="A1:W23">
    <filterColumn colId="3">
      <filters>
        <filter val="23.51"/>
        <filter val="31.51"/>
        <filter val="98.91"/>
        <filter val="32.52"/>
        <filter val="53.14"/>
        <filter val="25.58"/>
        <filter val="19.59"/>
        <filter val="43.61"/>
        <filter val="48.21"/>
        <filter val="15.64"/>
        <filter val="183.8"/>
        <filter val="277.71"/>
        <filter val="60.33"/>
        <filter val="262.36"/>
        <filter val="18.79"/>
        <filter val="47.39"/>
        <filter val="39.02"/>
        <filter val="40.84"/>
        <filter val="23.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151</v>
      </c>
      <c r="B1" s="2" t="s">
        <v>152</v>
      </c>
      <c r="C1" s="2" t="s">
        <v>153</v>
      </c>
      <c r="D1" s="2" t="s">
        <v>154</v>
      </c>
      <c r="E1" s="2" t="s">
        <v>13</v>
      </c>
      <c r="F1" s="2" t="s">
        <v>5</v>
      </c>
      <c r="G1" s="2" t="s">
        <v>6</v>
      </c>
      <c r="H1" s="2" t="s">
        <v>155</v>
      </c>
      <c r="I1" s="2" t="s">
        <v>156</v>
      </c>
      <c r="J1" s="2" t="s">
        <v>157</v>
      </c>
      <c r="K1" s="2" t="s">
        <v>158</v>
      </c>
      <c r="L1" s="2" t="s">
        <v>159</v>
      </c>
      <c r="M1" s="2" t="s">
        <v>160</v>
      </c>
      <c r="N1" s="2" t="s">
        <v>161</v>
      </c>
      <c r="O1" s="2" t="s">
        <v>162</v>
      </c>
      <c r="P1" s="2" t="s">
        <v>163</v>
      </c>
      <c r="Q1" s="2" t="s">
        <v>164</v>
      </c>
      <c r="R1" s="2" t="s">
        <v>165</v>
      </c>
      <c r="S1" s="2" t="s">
        <v>166</v>
      </c>
      <c r="T1" s="2" t="s">
        <v>167</v>
      </c>
      <c r="U1" s="2" t="s">
        <v>168</v>
      </c>
      <c r="V1" s="2" t="s">
        <v>169</v>
      </c>
    </row>
    <row r="2" s="1" customFormat="1" spans="1:22">
      <c r="A2" s="3">
        <v>999225983678531</v>
      </c>
      <c r="B2" s="1" t="s">
        <v>170</v>
      </c>
      <c r="C2" s="1" t="s">
        <v>171</v>
      </c>
      <c r="D2" s="1" t="s">
        <v>172</v>
      </c>
      <c r="E2" s="1" t="s">
        <v>173</v>
      </c>
      <c r="F2" s="1" t="s">
        <v>170</v>
      </c>
      <c r="G2" s="1" t="s">
        <v>174</v>
      </c>
      <c r="H2" s="1" t="s">
        <v>175</v>
      </c>
      <c r="I2" s="1" t="s">
        <v>176</v>
      </c>
      <c r="J2" s="1" t="s">
        <v>30</v>
      </c>
      <c r="K2" s="1" t="s">
        <v>177</v>
      </c>
      <c r="L2" s="1" t="s">
        <v>177</v>
      </c>
      <c r="M2" s="1" t="s">
        <v>178</v>
      </c>
      <c r="N2" s="1" t="s">
        <v>178</v>
      </c>
      <c r="O2" s="1" t="s">
        <v>179</v>
      </c>
      <c r="P2" s="1" t="s">
        <v>180</v>
      </c>
      <c r="Q2" s="1" t="s">
        <v>181</v>
      </c>
      <c r="R2" s="1" t="s">
        <v>182</v>
      </c>
      <c r="S2" s="1" t="s">
        <v>183</v>
      </c>
      <c r="T2" s="1" t="s">
        <v>184</v>
      </c>
      <c r="U2" s="1" t="s">
        <v>185</v>
      </c>
      <c r="V2" s="1" t="s">
        <v>186</v>
      </c>
    </row>
    <row r="3" s="1" customFormat="1" spans="1:22">
      <c r="A3" s="3">
        <v>999225983565262</v>
      </c>
      <c r="B3" s="1" t="s">
        <v>170</v>
      </c>
      <c r="C3" s="1" t="s">
        <v>187</v>
      </c>
      <c r="D3" s="1" t="s">
        <v>188</v>
      </c>
      <c r="E3" s="1" t="s">
        <v>189</v>
      </c>
      <c r="F3" s="1" t="s">
        <v>170</v>
      </c>
      <c r="G3" s="1" t="s">
        <v>174</v>
      </c>
      <c r="H3" s="1" t="s">
        <v>175</v>
      </c>
      <c r="I3" s="1" t="s">
        <v>190</v>
      </c>
      <c r="J3" s="1" t="s">
        <v>30</v>
      </c>
      <c r="K3" s="1" t="s">
        <v>191</v>
      </c>
      <c r="L3" s="1" t="s">
        <v>191</v>
      </c>
      <c r="M3" s="1" t="s">
        <v>178</v>
      </c>
      <c r="N3" s="1" t="s">
        <v>178</v>
      </c>
      <c r="O3" s="1" t="s">
        <v>179</v>
      </c>
      <c r="P3" s="1" t="s">
        <v>180</v>
      </c>
      <c r="Q3" s="1" t="s">
        <v>181</v>
      </c>
      <c r="R3" s="1" t="s">
        <v>192</v>
      </c>
      <c r="S3" s="1" t="s">
        <v>183</v>
      </c>
      <c r="T3" s="1" t="s">
        <v>184</v>
      </c>
      <c r="U3" s="1" t="s">
        <v>185</v>
      </c>
      <c r="V3" s="1" t="s">
        <v>186</v>
      </c>
    </row>
    <row r="4" s="1" customFormat="1" spans="1:22">
      <c r="A4" s="3">
        <v>999225983394044</v>
      </c>
      <c r="B4" s="1" t="s">
        <v>170</v>
      </c>
      <c r="C4" s="1" t="s">
        <v>193</v>
      </c>
      <c r="D4" s="1" t="s">
        <v>194</v>
      </c>
      <c r="E4" s="1" t="s">
        <v>195</v>
      </c>
      <c r="F4" s="1" t="s">
        <v>170</v>
      </c>
      <c r="G4" s="1" t="s">
        <v>174</v>
      </c>
      <c r="H4" s="1" t="s">
        <v>175</v>
      </c>
      <c r="I4" s="1" t="s">
        <v>196</v>
      </c>
      <c r="J4" s="1" t="s">
        <v>30</v>
      </c>
      <c r="K4" s="1" t="s">
        <v>197</v>
      </c>
      <c r="L4" s="1" t="s">
        <v>197</v>
      </c>
      <c r="M4" s="1" t="s">
        <v>178</v>
      </c>
      <c r="N4" s="1" t="s">
        <v>178</v>
      </c>
      <c r="O4" s="1" t="s">
        <v>179</v>
      </c>
      <c r="P4" s="1" t="s">
        <v>180</v>
      </c>
      <c r="Q4" s="1" t="s">
        <v>181</v>
      </c>
      <c r="R4" s="1" t="s">
        <v>198</v>
      </c>
      <c r="S4" s="1" t="s">
        <v>183</v>
      </c>
      <c r="T4" s="1" t="s">
        <v>184</v>
      </c>
      <c r="U4" s="1" t="s">
        <v>185</v>
      </c>
      <c r="V4" s="1" t="s">
        <v>186</v>
      </c>
    </row>
    <row r="5" s="1" customFormat="1" spans="1:22">
      <c r="A5" s="3">
        <v>25982490008</v>
      </c>
      <c r="B5" s="1" t="s">
        <v>170</v>
      </c>
      <c r="C5" s="1" t="s">
        <v>199</v>
      </c>
      <c r="D5" s="1" t="s">
        <v>200</v>
      </c>
      <c r="E5" s="1" t="s">
        <v>201</v>
      </c>
      <c r="F5" s="1" t="s">
        <v>170</v>
      </c>
      <c r="G5" s="1" t="s">
        <v>174</v>
      </c>
      <c r="H5" s="1" t="s">
        <v>175</v>
      </c>
      <c r="I5" s="1" t="s">
        <v>202</v>
      </c>
      <c r="J5" s="1" t="s">
        <v>30</v>
      </c>
      <c r="K5" s="1" t="s">
        <v>203</v>
      </c>
      <c r="L5" s="1" t="s">
        <v>203</v>
      </c>
      <c r="M5" s="1" t="s">
        <v>178</v>
      </c>
      <c r="N5" s="1" t="s">
        <v>178</v>
      </c>
      <c r="O5" s="1" t="s">
        <v>179</v>
      </c>
      <c r="P5" s="1" t="s">
        <v>180</v>
      </c>
      <c r="Q5" s="1" t="s">
        <v>181</v>
      </c>
      <c r="R5" s="1" t="s">
        <v>204</v>
      </c>
      <c r="S5" s="1" t="s">
        <v>183</v>
      </c>
      <c r="T5" s="1" t="s">
        <v>184</v>
      </c>
      <c r="U5" s="1" t="s">
        <v>185</v>
      </c>
      <c r="V5" s="1" t="s">
        <v>205</v>
      </c>
    </row>
    <row r="6" s="1" customFormat="1" spans="1:22">
      <c r="A6" s="3">
        <v>999225982302694</v>
      </c>
      <c r="B6" s="1" t="s">
        <v>170</v>
      </c>
      <c r="C6" s="1" t="s">
        <v>206</v>
      </c>
      <c r="D6" s="1" t="s">
        <v>207</v>
      </c>
      <c r="E6" s="1" t="s">
        <v>208</v>
      </c>
      <c r="F6" s="1" t="s">
        <v>170</v>
      </c>
      <c r="G6" s="1" t="s">
        <v>174</v>
      </c>
      <c r="H6" s="1" t="s">
        <v>175</v>
      </c>
      <c r="I6" s="1" t="s">
        <v>209</v>
      </c>
      <c r="J6" s="1" t="s">
        <v>30</v>
      </c>
      <c r="K6" s="1" t="s">
        <v>210</v>
      </c>
      <c r="L6" s="1" t="s">
        <v>210</v>
      </c>
      <c r="M6" s="1" t="s">
        <v>178</v>
      </c>
      <c r="N6" s="1" t="s">
        <v>178</v>
      </c>
      <c r="O6" s="1" t="s">
        <v>179</v>
      </c>
      <c r="P6" s="1" t="s">
        <v>180</v>
      </c>
      <c r="Q6" s="1" t="s">
        <v>181</v>
      </c>
      <c r="R6" s="1" t="s">
        <v>211</v>
      </c>
      <c r="S6" s="1" t="s">
        <v>183</v>
      </c>
      <c r="T6" s="1" t="s">
        <v>184</v>
      </c>
      <c r="U6" s="1" t="s">
        <v>185</v>
      </c>
      <c r="V6" s="1" t="s">
        <v>212</v>
      </c>
    </row>
    <row r="7" s="1" customFormat="1" spans="1:22">
      <c r="A7" s="3">
        <v>999225982175744</v>
      </c>
      <c r="B7" s="1" t="s">
        <v>170</v>
      </c>
      <c r="C7" s="1" t="s">
        <v>213</v>
      </c>
      <c r="D7" s="1" t="s">
        <v>214</v>
      </c>
      <c r="E7" s="1" t="s">
        <v>215</v>
      </c>
      <c r="F7" s="1" t="s">
        <v>170</v>
      </c>
      <c r="G7" s="1" t="s">
        <v>174</v>
      </c>
      <c r="H7" s="1" t="s">
        <v>175</v>
      </c>
      <c r="I7" s="1" t="s">
        <v>216</v>
      </c>
      <c r="J7" s="1" t="s">
        <v>30</v>
      </c>
      <c r="K7" s="1" t="s">
        <v>217</v>
      </c>
      <c r="L7" s="1" t="s">
        <v>217</v>
      </c>
      <c r="M7" s="1" t="s">
        <v>178</v>
      </c>
      <c r="N7" s="1" t="s">
        <v>178</v>
      </c>
      <c r="O7" s="1" t="s">
        <v>179</v>
      </c>
      <c r="P7" s="1" t="s">
        <v>180</v>
      </c>
      <c r="Q7" s="1" t="s">
        <v>181</v>
      </c>
      <c r="R7" s="1" t="s">
        <v>218</v>
      </c>
      <c r="S7" s="1" t="s">
        <v>183</v>
      </c>
      <c r="T7" s="1" t="s">
        <v>184</v>
      </c>
      <c r="U7" s="1" t="s">
        <v>185</v>
      </c>
      <c r="V7" s="1" t="s">
        <v>205</v>
      </c>
    </row>
    <row r="8" s="1" customFormat="1" spans="1:22">
      <c r="A8" s="3">
        <v>999225981510192</v>
      </c>
      <c r="B8" s="1" t="s">
        <v>170</v>
      </c>
      <c r="C8" s="1" t="s">
        <v>219</v>
      </c>
      <c r="D8" s="1" t="s">
        <v>220</v>
      </c>
      <c r="E8" s="1" t="s">
        <v>221</v>
      </c>
      <c r="F8" s="1" t="s">
        <v>170</v>
      </c>
      <c r="G8" s="1" t="s">
        <v>174</v>
      </c>
      <c r="H8" s="1" t="s">
        <v>175</v>
      </c>
      <c r="I8" s="1" t="s">
        <v>222</v>
      </c>
      <c r="J8" s="1" t="s">
        <v>30</v>
      </c>
      <c r="K8" s="1" t="s">
        <v>223</v>
      </c>
      <c r="L8" s="1" t="s">
        <v>223</v>
      </c>
      <c r="M8" s="1" t="s">
        <v>178</v>
      </c>
      <c r="N8" s="1" t="s">
        <v>178</v>
      </c>
      <c r="O8" s="1" t="s">
        <v>179</v>
      </c>
      <c r="P8" s="1" t="s">
        <v>180</v>
      </c>
      <c r="Q8" s="1" t="s">
        <v>181</v>
      </c>
      <c r="R8" s="1" t="s">
        <v>224</v>
      </c>
      <c r="S8" s="1" t="s">
        <v>183</v>
      </c>
      <c r="T8" s="1" t="s">
        <v>184</v>
      </c>
      <c r="U8" s="1" t="s">
        <v>185</v>
      </c>
      <c r="V8" s="1" t="s">
        <v>186</v>
      </c>
    </row>
    <row r="9" s="1" customFormat="1" spans="1:22">
      <c r="A9" s="3">
        <v>999225980824054</v>
      </c>
      <c r="B9" s="1" t="s">
        <v>170</v>
      </c>
      <c r="C9" s="1" t="s">
        <v>225</v>
      </c>
      <c r="D9" s="1" t="s">
        <v>226</v>
      </c>
      <c r="E9" s="1" t="s">
        <v>227</v>
      </c>
      <c r="F9" s="1" t="s">
        <v>170</v>
      </c>
      <c r="G9" s="1" t="s">
        <v>174</v>
      </c>
      <c r="H9" s="1" t="s">
        <v>175</v>
      </c>
      <c r="I9" s="1" t="s">
        <v>228</v>
      </c>
      <c r="J9" s="1" t="s">
        <v>30</v>
      </c>
      <c r="K9" s="1" t="s">
        <v>229</v>
      </c>
      <c r="L9" s="1" t="s">
        <v>229</v>
      </c>
      <c r="M9" s="1" t="s">
        <v>178</v>
      </c>
      <c r="N9" s="1" t="s">
        <v>178</v>
      </c>
      <c r="O9" s="1" t="s">
        <v>179</v>
      </c>
      <c r="P9" s="1" t="s">
        <v>180</v>
      </c>
      <c r="Q9" s="1" t="s">
        <v>181</v>
      </c>
      <c r="R9" s="1" t="s">
        <v>230</v>
      </c>
      <c r="S9" s="1" t="s">
        <v>183</v>
      </c>
      <c r="T9" s="1" t="s">
        <v>184</v>
      </c>
      <c r="U9" s="1" t="s">
        <v>185</v>
      </c>
      <c r="V9" s="1" t="s">
        <v>231</v>
      </c>
    </row>
    <row r="10" s="1" customFormat="1" spans="1:22">
      <c r="A10" s="3">
        <v>999225980651924</v>
      </c>
      <c r="B10" s="1" t="s">
        <v>170</v>
      </c>
      <c r="C10" s="1" t="s">
        <v>232</v>
      </c>
      <c r="D10" s="1" t="s">
        <v>233</v>
      </c>
      <c r="E10" s="1" t="s">
        <v>234</v>
      </c>
      <c r="F10" s="1" t="s">
        <v>170</v>
      </c>
      <c r="G10" s="1" t="s">
        <v>174</v>
      </c>
      <c r="H10" s="1" t="s">
        <v>175</v>
      </c>
      <c r="I10" s="1" t="s">
        <v>235</v>
      </c>
      <c r="J10" s="1" t="s">
        <v>30</v>
      </c>
      <c r="K10" s="1" t="s">
        <v>236</v>
      </c>
      <c r="L10" s="1" t="s">
        <v>236</v>
      </c>
      <c r="M10" s="1" t="s">
        <v>178</v>
      </c>
      <c r="N10" s="1" t="s">
        <v>178</v>
      </c>
      <c r="O10" s="1" t="s">
        <v>179</v>
      </c>
      <c r="P10" s="1" t="s">
        <v>180</v>
      </c>
      <c r="Q10" s="1" t="s">
        <v>181</v>
      </c>
      <c r="R10" s="1" t="s">
        <v>237</v>
      </c>
      <c r="S10" s="1" t="s">
        <v>183</v>
      </c>
      <c r="T10" s="1" t="s">
        <v>184</v>
      </c>
      <c r="U10" s="1" t="s">
        <v>185</v>
      </c>
      <c r="V10" s="1" t="s">
        <v>238</v>
      </c>
    </row>
    <row r="11" s="1" customFormat="1" spans="1:22">
      <c r="A11" s="3">
        <v>999225979739664</v>
      </c>
      <c r="B11" s="1" t="s">
        <v>170</v>
      </c>
      <c r="C11" s="1" t="s">
        <v>239</v>
      </c>
      <c r="D11" s="1" t="s">
        <v>240</v>
      </c>
      <c r="E11" s="1" t="s">
        <v>241</v>
      </c>
      <c r="F11" s="1" t="s">
        <v>170</v>
      </c>
      <c r="G11" s="1" t="s">
        <v>174</v>
      </c>
      <c r="H11" s="1" t="s">
        <v>175</v>
      </c>
      <c r="I11" s="1" t="s">
        <v>242</v>
      </c>
      <c r="J11" s="1" t="s">
        <v>30</v>
      </c>
      <c r="K11" s="1" t="s">
        <v>243</v>
      </c>
      <c r="L11" s="1" t="s">
        <v>243</v>
      </c>
      <c r="M11" s="1" t="s">
        <v>178</v>
      </c>
      <c r="N11" s="1" t="s">
        <v>178</v>
      </c>
      <c r="O11" s="1" t="s">
        <v>179</v>
      </c>
      <c r="P11" s="1" t="s">
        <v>180</v>
      </c>
      <c r="Q11" s="1" t="s">
        <v>181</v>
      </c>
      <c r="R11" s="1" t="s">
        <v>244</v>
      </c>
      <c r="S11" s="1" t="s">
        <v>183</v>
      </c>
      <c r="T11" s="1" t="s">
        <v>184</v>
      </c>
      <c r="U11" s="1" t="s">
        <v>185</v>
      </c>
      <c r="V11" s="1" t="s">
        <v>186</v>
      </c>
    </row>
    <row r="12" s="1" customFormat="1" spans="1:22">
      <c r="A12" s="3">
        <v>999225979689948</v>
      </c>
      <c r="B12" s="1" t="s">
        <v>170</v>
      </c>
      <c r="C12" s="1" t="s">
        <v>245</v>
      </c>
      <c r="D12" s="1" t="s">
        <v>246</v>
      </c>
      <c r="E12" s="1" t="s">
        <v>247</v>
      </c>
      <c r="F12" s="1" t="s">
        <v>170</v>
      </c>
      <c r="G12" s="1" t="s">
        <v>174</v>
      </c>
      <c r="H12" s="1" t="s">
        <v>175</v>
      </c>
      <c r="I12" s="1" t="s">
        <v>248</v>
      </c>
      <c r="J12" s="1" t="s">
        <v>30</v>
      </c>
      <c r="K12" s="1" t="s">
        <v>249</v>
      </c>
      <c r="L12" s="1" t="s">
        <v>249</v>
      </c>
      <c r="M12" s="1" t="s">
        <v>178</v>
      </c>
      <c r="N12" s="1" t="s">
        <v>178</v>
      </c>
      <c r="O12" s="1" t="s">
        <v>179</v>
      </c>
      <c r="P12" s="1" t="s">
        <v>180</v>
      </c>
      <c r="Q12" s="1" t="s">
        <v>181</v>
      </c>
      <c r="R12" s="1" t="s">
        <v>250</v>
      </c>
      <c r="S12" s="1" t="s">
        <v>183</v>
      </c>
      <c r="T12" s="1" t="s">
        <v>184</v>
      </c>
      <c r="U12" s="1" t="s">
        <v>185</v>
      </c>
      <c r="V12" s="1" t="s">
        <v>205</v>
      </c>
    </row>
    <row r="13" s="1" customFormat="1" spans="1:22">
      <c r="A13" s="3">
        <v>999225979686801</v>
      </c>
      <c r="B13" s="1" t="s">
        <v>170</v>
      </c>
      <c r="C13" s="1" t="s">
        <v>251</v>
      </c>
      <c r="D13" s="1" t="s">
        <v>252</v>
      </c>
      <c r="E13" s="1" t="s">
        <v>253</v>
      </c>
      <c r="F13" s="1" t="s">
        <v>170</v>
      </c>
      <c r="G13" s="1" t="s">
        <v>174</v>
      </c>
      <c r="H13" s="1" t="s">
        <v>175</v>
      </c>
      <c r="I13" s="1" t="s">
        <v>254</v>
      </c>
      <c r="J13" s="1" t="s">
        <v>30</v>
      </c>
      <c r="K13" s="1" t="s">
        <v>255</v>
      </c>
      <c r="L13" s="1" t="s">
        <v>255</v>
      </c>
      <c r="M13" s="1" t="s">
        <v>178</v>
      </c>
      <c r="N13" s="1" t="s">
        <v>178</v>
      </c>
      <c r="O13" s="1" t="s">
        <v>179</v>
      </c>
      <c r="P13" s="1" t="s">
        <v>180</v>
      </c>
      <c r="Q13" s="1" t="s">
        <v>181</v>
      </c>
      <c r="R13" s="1" t="s">
        <v>256</v>
      </c>
      <c r="S13" s="1" t="s">
        <v>183</v>
      </c>
      <c r="T13" s="1" t="s">
        <v>184</v>
      </c>
      <c r="U13" s="1" t="s">
        <v>185</v>
      </c>
      <c r="V13" s="1" t="s">
        <v>212</v>
      </c>
    </row>
    <row r="14" s="1" customFormat="1" spans="1:22">
      <c r="A14" s="3">
        <v>999225975544097</v>
      </c>
      <c r="B14" s="1" t="s">
        <v>170</v>
      </c>
      <c r="C14" s="1" t="s">
        <v>257</v>
      </c>
      <c r="D14" s="1" t="s">
        <v>258</v>
      </c>
      <c r="E14" s="1" t="s">
        <v>259</v>
      </c>
      <c r="F14" s="1" t="s">
        <v>170</v>
      </c>
      <c r="G14" s="1" t="s">
        <v>174</v>
      </c>
      <c r="H14" s="1" t="s">
        <v>175</v>
      </c>
      <c r="I14" s="1" t="s">
        <v>260</v>
      </c>
      <c r="J14" s="1" t="s">
        <v>30</v>
      </c>
      <c r="K14" s="1" t="s">
        <v>261</v>
      </c>
      <c r="L14" s="1" t="s">
        <v>261</v>
      </c>
      <c r="M14" s="1" t="s">
        <v>178</v>
      </c>
      <c r="N14" s="1" t="s">
        <v>178</v>
      </c>
      <c r="O14" s="1" t="s">
        <v>179</v>
      </c>
      <c r="P14" s="1" t="s">
        <v>180</v>
      </c>
      <c r="Q14" s="1" t="s">
        <v>181</v>
      </c>
      <c r="R14" s="1" t="s">
        <v>262</v>
      </c>
      <c r="S14" s="1" t="s">
        <v>183</v>
      </c>
      <c r="T14" s="1" t="s">
        <v>184</v>
      </c>
      <c r="U14" s="1" t="s">
        <v>185</v>
      </c>
      <c r="V14" s="1" t="s">
        <v>205</v>
      </c>
    </row>
    <row r="15" s="1" customFormat="1" spans="1:22">
      <c r="A15" s="3">
        <v>999225973628303</v>
      </c>
      <c r="B15" s="1" t="s">
        <v>263</v>
      </c>
      <c r="C15" s="1" t="s">
        <v>264</v>
      </c>
      <c r="D15" s="1" t="s">
        <v>265</v>
      </c>
      <c r="E15" s="1" t="s">
        <v>266</v>
      </c>
      <c r="F15" s="1" t="s">
        <v>170</v>
      </c>
      <c r="G15" s="1" t="s">
        <v>174</v>
      </c>
      <c r="H15" s="1" t="s">
        <v>175</v>
      </c>
      <c r="I15" s="1" t="s">
        <v>267</v>
      </c>
      <c r="J15" s="1" t="s">
        <v>30</v>
      </c>
      <c r="K15" s="1" t="s">
        <v>268</v>
      </c>
      <c r="L15" s="1" t="s">
        <v>268</v>
      </c>
      <c r="M15" s="1" t="s">
        <v>178</v>
      </c>
      <c r="N15" s="1" t="s">
        <v>178</v>
      </c>
      <c r="O15" s="1" t="s">
        <v>179</v>
      </c>
      <c r="P15" s="1" t="s">
        <v>180</v>
      </c>
      <c r="Q15" s="1" t="s">
        <v>181</v>
      </c>
      <c r="R15" s="1" t="s">
        <v>269</v>
      </c>
      <c r="S15" s="1" t="s">
        <v>183</v>
      </c>
      <c r="T15" s="1" t="s">
        <v>184</v>
      </c>
      <c r="U15" s="1" t="s">
        <v>185</v>
      </c>
      <c r="V15" s="1" t="s">
        <v>231</v>
      </c>
    </row>
    <row r="16" s="1" customFormat="1" spans="1:22">
      <c r="A16" s="3">
        <v>999225973150802</v>
      </c>
      <c r="B16" s="1" t="s">
        <v>263</v>
      </c>
      <c r="C16" s="1" t="s">
        <v>270</v>
      </c>
      <c r="D16" s="1" t="s">
        <v>271</v>
      </c>
      <c r="E16" s="1" t="s">
        <v>272</v>
      </c>
      <c r="F16" s="1" t="s">
        <v>170</v>
      </c>
      <c r="G16" s="1" t="s">
        <v>174</v>
      </c>
      <c r="H16" s="1" t="s">
        <v>175</v>
      </c>
      <c r="I16" s="1" t="s">
        <v>273</v>
      </c>
      <c r="J16" s="1" t="s">
        <v>30</v>
      </c>
      <c r="K16" s="1" t="s">
        <v>274</v>
      </c>
      <c r="L16" s="1" t="s">
        <v>274</v>
      </c>
      <c r="M16" s="1" t="s">
        <v>178</v>
      </c>
      <c r="N16" s="1" t="s">
        <v>178</v>
      </c>
      <c r="O16" s="1" t="s">
        <v>179</v>
      </c>
      <c r="P16" s="1" t="s">
        <v>180</v>
      </c>
      <c r="Q16" s="1" t="s">
        <v>181</v>
      </c>
      <c r="R16" s="1" t="s">
        <v>275</v>
      </c>
      <c r="S16" s="1" t="s">
        <v>183</v>
      </c>
      <c r="T16" s="1" t="s">
        <v>184</v>
      </c>
      <c r="U16" s="1" t="s">
        <v>185</v>
      </c>
      <c r="V16" s="1" t="s">
        <v>186</v>
      </c>
    </row>
    <row r="17" s="1" customFormat="1" spans="1:22">
      <c r="A17" s="3">
        <v>999225958227290</v>
      </c>
      <c r="B17" s="1" t="s">
        <v>263</v>
      </c>
      <c r="C17" s="1" t="s">
        <v>276</v>
      </c>
      <c r="D17" s="1" t="s">
        <v>277</v>
      </c>
      <c r="E17" s="1" t="s">
        <v>278</v>
      </c>
      <c r="F17" s="1" t="s">
        <v>170</v>
      </c>
      <c r="G17" s="1" t="s">
        <v>174</v>
      </c>
      <c r="H17" s="1" t="s">
        <v>175</v>
      </c>
      <c r="I17" s="1" t="s">
        <v>279</v>
      </c>
      <c r="J17" s="1" t="s">
        <v>30</v>
      </c>
      <c r="K17" s="1" t="s">
        <v>280</v>
      </c>
      <c r="L17" s="1" t="s">
        <v>280</v>
      </c>
      <c r="M17" s="1" t="s">
        <v>178</v>
      </c>
      <c r="N17" s="1" t="s">
        <v>178</v>
      </c>
      <c r="O17" s="1" t="s">
        <v>179</v>
      </c>
      <c r="P17" s="1" t="s">
        <v>180</v>
      </c>
      <c r="Q17" s="1" t="s">
        <v>181</v>
      </c>
      <c r="R17" s="1" t="s">
        <v>281</v>
      </c>
      <c r="S17" s="1" t="s">
        <v>183</v>
      </c>
      <c r="T17" s="1" t="s">
        <v>184</v>
      </c>
      <c r="U17" s="1" t="s">
        <v>185</v>
      </c>
      <c r="V17" s="1" t="s">
        <v>231</v>
      </c>
    </row>
    <row r="18" s="1" customFormat="1" spans="1:22">
      <c r="A18" s="3">
        <v>999225956808618</v>
      </c>
      <c r="B18" s="1" t="s">
        <v>263</v>
      </c>
      <c r="C18" s="1" t="s">
        <v>282</v>
      </c>
      <c r="D18" s="1" t="s">
        <v>283</v>
      </c>
      <c r="E18" s="1" t="s">
        <v>284</v>
      </c>
      <c r="F18" s="1" t="s">
        <v>170</v>
      </c>
      <c r="G18" s="1" t="s">
        <v>174</v>
      </c>
      <c r="H18" s="1" t="s">
        <v>175</v>
      </c>
      <c r="I18" s="1" t="s">
        <v>285</v>
      </c>
      <c r="J18" s="1" t="s">
        <v>30</v>
      </c>
      <c r="K18" s="1" t="s">
        <v>286</v>
      </c>
      <c r="L18" s="1" t="s">
        <v>286</v>
      </c>
      <c r="M18" s="1" t="s">
        <v>178</v>
      </c>
      <c r="N18" s="1" t="s">
        <v>178</v>
      </c>
      <c r="O18" s="1" t="s">
        <v>179</v>
      </c>
      <c r="P18" s="1" t="s">
        <v>180</v>
      </c>
      <c r="Q18" s="1" t="s">
        <v>181</v>
      </c>
      <c r="R18" s="1" t="s">
        <v>287</v>
      </c>
      <c r="S18" s="1" t="s">
        <v>183</v>
      </c>
      <c r="T18" s="1" t="s">
        <v>184</v>
      </c>
      <c r="U18" s="1" t="s">
        <v>185</v>
      </c>
      <c r="V18" s="1" t="s">
        <v>186</v>
      </c>
    </row>
    <row r="19" s="1" customFormat="1" spans="1:22">
      <c r="A19" s="3">
        <v>999225936171922</v>
      </c>
      <c r="B19" s="1" t="s">
        <v>288</v>
      </c>
      <c r="C19" s="1" t="s">
        <v>289</v>
      </c>
      <c r="D19" s="1" t="s">
        <v>290</v>
      </c>
      <c r="E19" s="1" t="s">
        <v>291</v>
      </c>
      <c r="F19" s="1" t="s">
        <v>170</v>
      </c>
      <c r="G19" s="1" t="s">
        <v>174</v>
      </c>
      <c r="H19" s="1" t="s">
        <v>175</v>
      </c>
      <c r="I19" s="1" t="s">
        <v>292</v>
      </c>
      <c r="J19" s="1" t="s">
        <v>30</v>
      </c>
      <c r="K19" s="1" t="s">
        <v>293</v>
      </c>
      <c r="L19" s="1" t="s">
        <v>293</v>
      </c>
      <c r="M19" s="1" t="s">
        <v>178</v>
      </c>
      <c r="N19" s="1" t="s">
        <v>178</v>
      </c>
      <c r="O19" s="1" t="s">
        <v>179</v>
      </c>
      <c r="P19" s="1" t="s">
        <v>180</v>
      </c>
      <c r="Q19" s="1" t="s">
        <v>181</v>
      </c>
      <c r="R19" s="1" t="s">
        <v>294</v>
      </c>
      <c r="S19" s="1" t="s">
        <v>183</v>
      </c>
      <c r="T19" s="1" t="s">
        <v>184</v>
      </c>
      <c r="U19" s="1" t="s">
        <v>185</v>
      </c>
      <c r="V19" s="1" t="s">
        <v>186</v>
      </c>
    </row>
    <row r="20" s="1" customFormat="1" spans="1:22">
      <c r="A20" s="3">
        <v>999224924774310</v>
      </c>
      <c r="B20" s="1" t="s">
        <v>295</v>
      </c>
      <c r="C20" s="1" t="s">
        <v>296</v>
      </c>
      <c r="D20" s="1" t="s">
        <v>297</v>
      </c>
      <c r="E20" s="1" t="s">
        <v>298</v>
      </c>
      <c r="F20" s="1" t="s">
        <v>263</v>
      </c>
      <c r="G20" s="1" t="s">
        <v>174</v>
      </c>
      <c r="H20" s="1" t="s">
        <v>175</v>
      </c>
      <c r="I20" s="1" t="s">
        <v>299</v>
      </c>
      <c r="J20" s="1" t="s">
        <v>30</v>
      </c>
      <c r="K20" s="1" t="s">
        <v>300</v>
      </c>
      <c r="L20" s="1" t="s">
        <v>300</v>
      </c>
      <c r="M20" s="1" t="s">
        <v>178</v>
      </c>
      <c r="N20" s="1" t="s">
        <v>178</v>
      </c>
      <c r="O20" s="1" t="s">
        <v>179</v>
      </c>
      <c r="P20" s="1" t="s">
        <v>180</v>
      </c>
      <c r="Q20" s="1" t="s">
        <v>181</v>
      </c>
      <c r="R20" s="1" t="s">
        <v>301</v>
      </c>
      <c r="S20" s="1" t="s">
        <v>183</v>
      </c>
      <c r="T20" s="1" t="s">
        <v>184</v>
      </c>
      <c r="U20" s="1" t="s">
        <v>302</v>
      </c>
      <c r="V20" s="1" t="s">
        <v>186</v>
      </c>
    </row>
    <row r="21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2023-08-15T01:46:15Z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