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对账!$1:$24</definedName>
  </definedNames>
  <calcPr calcId="144525"/>
</workbook>
</file>

<file path=xl/sharedStrings.xml><?xml version="1.0" encoding="utf-8"?>
<sst xmlns="http://schemas.openxmlformats.org/spreadsheetml/2006/main" count="429" uniqueCount="176">
  <si>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</si>
  <si>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</si>
  <si>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</si>
  <si>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</si>
  <si>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</si>
  <si>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</si>
  <si>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</si>
  <si>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</si>
  <si>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</si>
  <si>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</si>
  <si>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</si>
  <si>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</si>
  <si>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</si>
  <si>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</si>
  <si>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</si>
  <si>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</si>
  <si>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</si>
  <si>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</si>
  <si>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</si>
  <si>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</si>
  <si>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</si>
  <si>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</si>
  <si>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</si>
  <si>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</si>
  <si>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</si>
  <si>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24697814059	</t>
  </si>
  <si>
    <t>Ctrip</t>
  </si>
  <si>
    <t>正常</t>
  </si>
  <si>
    <t>[香港]香港九龙酒店(The Kowloon Hotel)(9826444)</t>
  </si>
  <si>
    <t>豪华房(至少提前5天预订)(至少连住2晚及以上)&lt;双人入住&gt;&lt;内宾&gt;&lt;无早&gt;</t>
  </si>
  <si>
    <t>CNY</t>
  </si>
  <si>
    <t>WANG/XIAOZHONG</t>
  </si>
  <si>
    <t>CA363230816CNY</t>
  </si>
  <si>
    <t>未提现</t>
  </si>
  <si>
    <t>携程开票</t>
  </si>
  <si>
    <t xml:space="preserve">3484769	</t>
  </si>
  <si>
    <t xml:space="preserve">	</t>
  </si>
  <si>
    <t xml:space="preserve">999224777114377	</t>
  </si>
  <si>
    <t>高级房(至少提前5天预订)(至少连住2晚及以上)&lt;双人入住&gt;&lt;内宾&gt;&lt;无早&gt;</t>
  </si>
  <si>
    <t>SHI/JIAJIA,LIU/TIANYU</t>
  </si>
  <si>
    <t xml:space="preserve">3505488	</t>
  </si>
  <si>
    <t xml:space="preserve">999225365469237	</t>
  </si>
  <si>
    <t>[香港]历山酒店(Hotel Alexandra)(105646626)</t>
  </si>
  <si>
    <t>方块客房 (城市景观)(至少提前5天预订)(至少连住2晚及以上)&lt;双人入住&gt;&lt;内宾&gt;&lt;无早&gt;</t>
  </si>
  <si>
    <t>ZHANG/XIAOHUAN,WU/QIONGYING,wu/jiaying</t>
  </si>
  <si>
    <t xml:space="preserve">3642646	</t>
  </si>
  <si>
    <t xml:space="preserve">13057061	</t>
  </si>
  <si>
    <t xml:space="preserve">25444417929	</t>
  </si>
  <si>
    <t>[香港]香港九龙海逸君绰酒店(Harbour Grand Kowloon)(17095949)</t>
  </si>
  <si>
    <t>高级客房(至少连住2晚及以上)&lt;特惠&gt;&lt;双人入住&gt;&lt;内宾&gt;&lt;无早&gt;</t>
  </si>
  <si>
    <t>JIAN/DANPING</t>
  </si>
  <si>
    <t xml:space="preserve">3658119	</t>
  </si>
  <si>
    <t xml:space="preserve">25462518795	</t>
  </si>
  <si>
    <t>MA/XINRONG,XIE/CHENG</t>
  </si>
  <si>
    <t xml:space="preserve">3660571	</t>
  </si>
  <si>
    <t xml:space="preserve">999225470811225	</t>
  </si>
  <si>
    <t>Zheng/Yanfeng,Zhang/Haiqin</t>
  </si>
  <si>
    <t xml:space="preserve">3662525	</t>
  </si>
  <si>
    <t xml:space="preserve">999225488352002	</t>
  </si>
  <si>
    <t>Du/Yan</t>
  </si>
  <si>
    <t xml:space="preserve">3666298	</t>
  </si>
  <si>
    <t xml:space="preserve">999225490157815	</t>
  </si>
  <si>
    <t>[梅州]梅州白天鹅迎宾馆(100697959)</t>
  </si>
  <si>
    <t>商务江景大床房&lt;超值特惠&gt;&lt;双人入住&gt;&lt;日历房套餐高价值&gt;&lt;单早&gt;&lt;新酒店礼盒&gt;</t>
  </si>
  <si>
    <t>汤艳芬,杨希雨</t>
  </si>
  <si>
    <t xml:space="preserve">999225578494709	</t>
  </si>
  <si>
    <t>MA/JIYAO,CAO/PENG</t>
  </si>
  <si>
    <t xml:space="preserve">3683657	</t>
  </si>
  <si>
    <t xml:space="preserve">999225583435775	</t>
  </si>
  <si>
    <t>LI/YUJUAN,SONG/SIQI,LI/ZHONGYI,XIONG/HANYING</t>
  </si>
  <si>
    <t xml:space="preserve">3685065	</t>
  </si>
  <si>
    <t>取消</t>
  </si>
  <si>
    <t xml:space="preserve">25683772655	</t>
  </si>
  <si>
    <t>[梅州]梅州麓湖山酒店(67856423)</t>
  </si>
  <si>
    <t>零压豪华双床房&lt;超值特惠&gt;&lt;双人入住&gt;&lt;双早&gt;&lt;日历房套餐高价值&gt;&lt;新酒店礼盒&gt;</t>
  </si>
  <si>
    <t>关伟雄</t>
  </si>
  <si>
    <t xml:space="preserve">999225683798695	</t>
  </si>
  <si>
    <t>豪华大床房&lt;双人入住&gt;&lt;升级特惠&gt;&lt;双早&gt;</t>
  </si>
  <si>
    <t>唐雅文</t>
  </si>
  <si>
    <t xml:space="preserve">999225709541753	</t>
  </si>
  <si>
    <t>[梅州]梅州昌盛豪生大酒店(45834822)</t>
  </si>
  <si>
    <t>柚见汝——非遗大床房&lt;超值特惠&gt;&lt;双人入住&gt;&lt;双早&gt;</t>
  </si>
  <si>
    <t>张元凯</t>
  </si>
  <si>
    <t xml:space="preserve">999225714153480	</t>
  </si>
  <si>
    <t>[蕉岭]蕉岭培鸿乡墅(100954969)</t>
  </si>
  <si>
    <t>秋田双人房&lt;超值特惠&gt;&lt;双人入住&gt;&lt;双早&gt;</t>
  </si>
  <si>
    <t>李忠</t>
  </si>
  <si>
    <t>，</t>
  </si>
  <si>
    <t>202307301106350076</t>
  </si>
  <si>
    <t>202307301103350025</t>
  </si>
  <si>
    <t>202307311314580071</t>
  </si>
  <si>
    <t>202307311518110071</t>
  </si>
  <si>
    <t>A230816091513481</t>
  </si>
  <si>
    <t>房集：i230816090853  1502.62元</t>
  </si>
  <si>
    <t>CNY / HKD 当前参考汇率: 1.068416323</t>
  </si>
  <si>
    <t>总计：35397.61 CNY/
37819.38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</si>
  <si>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</si>
  <si>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</si>
  <si>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</si>
  <si>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</si>
  <si>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</si>
  <si>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</si>
  <si>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</si>
  <si>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</si>
  <si>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</si>
  <si>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</si>
  <si>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</si>
  <si>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</si>
  <si>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</si>
  <si>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</si>
  <si>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</si>
  <si>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</si>
  <si>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</si>
  <si>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</si>
  <si>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</si>
  <si>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2023-07-25</t>
  </si>
  <si>
    <t>3685065</t>
  </si>
  <si>
    <t>香港九龙酒店</t>
  </si>
  <si>
    <t>LI YUJUAN,SONG SIQI,LI ZHONGYI,XIONG HANYING</t>
  </si>
  <si>
    <t>2023-07-30</t>
  </si>
  <si>
    <t>2023-08-01</t>
  </si>
  <si>
    <t>退房日周结</t>
  </si>
  <si>
    <t>3578.00</t>
  </si>
  <si>
    <t>RMB</t>
  </si>
  <si>
    <t>0</t>
  </si>
  <si>
    <t>0.00</t>
  </si>
  <si>
    <t>携程国内直连(DD)</t>
  </si>
  <si>
    <t>01.011249</t>
  </si>
  <si>
    <t>2023-07-26 12:05:58</t>
  </si>
  <si>
    <t>否</t>
  </si>
  <si>
    <t>汇智国际旅游发展有限公司</t>
  </si>
  <si>
    <t>直采</t>
  </si>
  <si>
    <t>中国</t>
  </si>
  <si>
    <t>3683657</t>
  </si>
  <si>
    <t>MA JIYAO,CAO PENG</t>
  </si>
  <si>
    <t>1748.00</t>
  </si>
  <si>
    <t>2023-07-26 11:06:56</t>
  </si>
  <si>
    <t>2023-07-21</t>
  </si>
  <si>
    <t>3666298</t>
  </si>
  <si>
    <t>Du Yan</t>
  </si>
  <si>
    <t>1997.00</t>
  </si>
  <si>
    <t>2023-07-23 21:57:40</t>
  </si>
  <si>
    <t>2023-07-20</t>
  </si>
  <si>
    <t>3662525</t>
  </si>
  <si>
    <t>Zheng Yanfeng,Zhang Haiqin</t>
  </si>
  <si>
    <t>2023-07-29</t>
  </si>
  <si>
    <t>2882.00</t>
  </si>
  <si>
    <t>2023-07-23 10:52:21</t>
  </si>
  <si>
    <t>3660571</t>
  </si>
  <si>
    <t>MA XINRONG,XIE CHENG</t>
  </si>
  <si>
    <t>1956.00</t>
  </si>
  <si>
    <t>2023-07-20 17:20:12</t>
  </si>
  <si>
    <t>2023-07-19</t>
  </si>
  <si>
    <t>3658119</t>
  </si>
  <si>
    <t>香港九龙海逸君绰酒店</t>
  </si>
  <si>
    <t>JIAN DANPING</t>
  </si>
  <si>
    <t>3172.00</t>
  </si>
  <si>
    <t>2023-07-20 11:12:06</t>
  </si>
  <si>
    <t>2023-07-16</t>
  </si>
  <si>
    <t>3642646</t>
  </si>
  <si>
    <t>历山酒店</t>
  </si>
  <si>
    <t>ZHANG XIAOHUAN,WU QIONGYING,wu jiaying</t>
  </si>
  <si>
    <t>2023-07-28</t>
  </si>
  <si>
    <t>10734.00</t>
  </si>
  <si>
    <t>2023-07-17 10:00:00</t>
  </si>
  <si>
    <t>2023-06-14</t>
  </si>
  <si>
    <t>3505488</t>
  </si>
  <si>
    <t>SHI JIAJIA,LIU TIANYU</t>
  </si>
  <si>
    <t>2730.00</t>
  </si>
  <si>
    <t>2023-07-06 14:49:23</t>
  </si>
  <si>
    <t>2023-06-10</t>
  </si>
  <si>
    <t>3484769</t>
  </si>
  <si>
    <t>WANG XIAOZHONG</t>
  </si>
  <si>
    <t>2023-07-27</t>
  </si>
  <si>
    <t>5098.00</t>
  </si>
  <si>
    <t>2023-06-27 18:25:12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</si>
</sst>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176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  <xf numFmtId="0" fontId="0" fillId="0" borderId="0" xfId="0" applyFill="1" applyAlignmen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26</xdr:row>
      <xdr:rowOff>0</xdr:rowOff>
    </xdr:from>
    <xdr:to>
      <xdr:col>14</xdr:col>
      <xdr:colOff>342900</xdr:colOff>
      <xdr:row>56</xdr:row>
      <xdr:rowOff>38100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600450"/>
          <a:ext cx="10382250" cy="51816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16"/>
  <sheetViews>
    <sheetView workbookViewId="0">
      <selection activeCell="C43" sqref="C43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45134</v>
      </c>
      <c r="G2" s="6">
        <v>45139</v>
      </c>
      <c r="H2" s="4">
        <v>1</v>
      </c>
      <c r="I2" s="4">
        <v>5</v>
      </c>
      <c r="J2" s="4">
        <v>5</v>
      </c>
      <c r="K2" s="4" t="s">
        <v>30</v>
      </c>
      <c r="L2" s="4">
        <v>5098</v>
      </c>
      <c r="M2" s="4">
        <v>5098</v>
      </c>
      <c r="N2" s="4" t="s">
        <v>31</v>
      </c>
      <c r="O2" s="4" t="s">
        <v>32</v>
      </c>
      <c r="P2" s="4" t="s">
        <v>33</v>
      </c>
      <c r="Q2" s="4">
        <v>0</v>
      </c>
      <c r="R2" s="8">
        <v>45087.0000115741</v>
      </c>
      <c r="S2" s="6">
        <v>45154</v>
      </c>
      <c r="T2" s="4" t="s">
        <v>34</v>
      </c>
      <c r="U2" s="4">
        <v>5098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28</v>
      </c>
      <c r="E3" s="4" t="s">
        <v>38</v>
      </c>
      <c r="F3" s="6">
        <v>45136</v>
      </c>
      <c r="G3" s="6">
        <v>45139</v>
      </c>
      <c r="H3" s="4">
        <v>1</v>
      </c>
      <c r="I3" s="4">
        <v>3</v>
      </c>
      <c r="J3" s="4">
        <v>3</v>
      </c>
      <c r="K3" s="4" t="s">
        <v>30</v>
      </c>
      <c r="L3" s="4">
        <v>2730</v>
      </c>
      <c r="M3" s="4">
        <v>2730</v>
      </c>
      <c r="N3" s="4" t="s">
        <v>39</v>
      </c>
      <c r="O3" s="4" t="s">
        <v>32</v>
      </c>
      <c r="P3" s="4" t="s">
        <v>33</v>
      </c>
      <c r="Q3" s="4">
        <v>0</v>
      </c>
      <c r="R3" s="8">
        <v>45091.0000115741</v>
      </c>
      <c r="S3" s="6">
        <v>45154</v>
      </c>
      <c r="T3" s="4" t="s">
        <v>34</v>
      </c>
      <c r="U3" s="4">
        <v>2730</v>
      </c>
      <c r="V3" s="4">
        <v>0</v>
      </c>
      <c r="W3" s="4">
        <v>0</v>
      </c>
      <c r="X3" s="4" t="s">
        <v>40</v>
      </c>
      <c r="Y3" s="4" t="s">
        <v>36</v>
      </c>
    </row>
    <row r="4" s="4" customFormat="1" spans="1:27">
      <c r="A4" s="4" t="s">
        <v>41</v>
      </c>
      <c r="B4" s="4" t="s">
        <v>26</v>
      </c>
      <c r="C4" s="4" t="s">
        <v>27</v>
      </c>
      <c r="D4" s="4" t="s">
        <v>42</v>
      </c>
      <c r="E4" s="4" t="s">
        <v>43</v>
      </c>
      <c r="F4" s="6">
        <v>45135</v>
      </c>
      <c r="G4" s="6">
        <v>45139</v>
      </c>
      <c r="H4" s="4">
        <v>3</v>
      </c>
      <c r="I4" s="4">
        <v>4</v>
      </c>
      <c r="J4" s="4">
        <v>12</v>
      </c>
      <c r="K4" s="4" t="s">
        <v>30</v>
      </c>
      <c r="L4" s="4">
        <v>10734</v>
      </c>
      <c r="M4" s="4">
        <v>10734</v>
      </c>
      <c r="N4" s="4" t="s">
        <v>44</v>
      </c>
      <c r="O4" s="4" t="s">
        <v>32</v>
      </c>
      <c r="P4" s="4" t="s">
        <v>33</v>
      </c>
      <c r="Q4" s="4">
        <v>0</v>
      </c>
      <c r="R4" s="8">
        <v>45123.0000115741</v>
      </c>
      <c r="S4" s="6">
        <v>45154</v>
      </c>
      <c r="T4" s="4" t="s">
        <v>34</v>
      </c>
      <c r="U4" s="4">
        <v>10734</v>
      </c>
      <c r="V4" s="4">
        <v>0</v>
      </c>
      <c r="W4" s="4">
        <v>0</v>
      </c>
      <c r="X4" s="4" t="s">
        <v>45</v>
      </c>
      <c r="Y4" s="4">
        <v>13057059</v>
      </c>
      <c r="Z4" s="4">
        <v>13057060</v>
      </c>
      <c r="AA4" s="4" t="s">
        <v>46</v>
      </c>
    </row>
    <row r="5" s="4" customFormat="1" spans="1:25">
      <c r="A5" s="4" t="s">
        <v>47</v>
      </c>
      <c r="B5" s="4" t="s">
        <v>26</v>
      </c>
      <c r="C5" s="4" t="s">
        <v>27</v>
      </c>
      <c r="D5" s="4" t="s">
        <v>48</v>
      </c>
      <c r="E5" s="4" t="s">
        <v>49</v>
      </c>
      <c r="F5" s="6">
        <v>45136</v>
      </c>
      <c r="G5" s="6">
        <v>45139</v>
      </c>
      <c r="H5" s="4">
        <v>1</v>
      </c>
      <c r="I5" s="4">
        <v>3</v>
      </c>
      <c r="J5" s="4">
        <v>3</v>
      </c>
      <c r="K5" s="4" t="s">
        <v>30</v>
      </c>
      <c r="L5" s="4">
        <v>3172</v>
      </c>
      <c r="M5" s="4">
        <v>3172</v>
      </c>
      <c r="N5" s="4" t="s">
        <v>50</v>
      </c>
      <c r="O5" s="4" t="s">
        <v>32</v>
      </c>
      <c r="P5" s="4" t="s">
        <v>33</v>
      </c>
      <c r="Q5" s="4">
        <v>0</v>
      </c>
      <c r="R5" s="8">
        <v>45126.0000115741</v>
      </c>
      <c r="S5" s="6">
        <v>45154</v>
      </c>
      <c r="T5" s="4" t="s">
        <v>34</v>
      </c>
      <c r="U5" s="4">
        <v>3172</v>
      </c>
      <c r="V5" s="4">
        <v>0</v>
      </c>
      <c r="W5" s="4">
        <v>0</v>
      </c>
      <c r="X5" s="4" t="s">
        <v>51</v>
      </c>
      <c r="Y5" s="4" t="s">
        <v>36</v>
      </c>
    </row>
    <row r="6" s="4" customFormat="1" spans="1:25">
      <c r="A6" s="4" t="s">
        <v>52</v>
      </c>
      <c r="B6" s="4" t="s">
        <v>26</v>
      </c>
      <c r="C6" s="4" t="s">
        <v>27</v>
      </c>
      <c r="D6" s="4" t="s">
        <v>28</v>
      </c>
      <c r="E6" s="4" t="s">
        <v>29</v>
      </c>
      <c r="F6" s="6">
        <v>45137</v>
      </c>
      <c r="G6" s="6">
        <v>45139</v>
      </c>
      <c r="H6" s="4">
        <v>1</v>
      </c>
      <c r="I6" s="4">
        <v>2</v>
      </c>
      <c r="J6" s="4">
        <v>2</v>
      </c>
      <c r="K6" s="4" t="s">
        <v>30</v>
      </c>
      <c r="L6" s="4">
        <v>1956</v>
      </c>
      <c r="M6" s="4">
        <v>1956</v>
      </c>
      <c r="N6" s="4" t="s">
        <v>53</v>
      </c>
      <c r="O6" s="4" t="s">
        <v>32</v>
      </c>
      <c r="P6" s="4" t="s">
        <v>33</v>
      </c>
      <c r="Q6" s="4">
        <v>0</v>
      </c>
      <c r="R6" s="8">
        <v>45127.0000115741</v>
      </c>
      <c r="S6" s="6">
        <v>45154</v>
      </c>
      <c r="T6" s="4" t="s">
        <v>34</v>
      </c>
      <c r="U6" s="4">
        <v>1956</v>
      </c>
      <c r="V6" s="4">
        <v>0</v>
      </c>
      <c r="W6" s="4">
        <v>0</v>
      </c>
      <c r="X6" s="4" t="s">
        <v>54</v>
      </c>
      <c r="Y6" s="4" t="s">
        <v>36</v>
      </c>
    </row>
    <row r="7" s="4" customFormat="1" spans="1:25">
      <c r="A7" s="4" t="s">
        <v>55</v>
      </c>
      <c r="B7" s="4" t="s">
        <v>26</v>
      </c>
      <c r="C7" s="4" t="s">
        <v>27</v>
      </c>
      <c r="D7" s="4" t="s">
        <v>28</v>
      </c>
      <c r="E7" s="4" t="s">
        <v>38</v>
      </c>
      <c r="F7" s="6">
        <v>45136</v>
      </c>
      <c r="G7" s="6">
        <v>45139</v>
      </c>
      <c r="H7" s="4">
        <v>1</v>
      </c>
      <c r="I7" s="4">
        <v>3</v>
      </c>
      <c r="J7" s="4">
        <v>3</v>
      </c>
      <c r="K7" s="4" t="s">
        <v>30</v>
      </c>
      <c r="L7" s="4">
        <v>2882</v>
      </c>
      <c r="M7" s="4">
        <v>2882</v>
      </c>
      <c r="N7" s="4" t="s">
        <v>56</v>
      </c>
      <c r="O7" s="4" t="s">
        <v>32</v>
      </c>
      <c r="P7" s="4" t="s">
        <v>33</v>
      </c>
      <c r="Q7" s="4">
        <v>0</v>
      </c>
      <c r="R7" s="8">
        <v>45127.0000115741</v>
      </c>
      <c r="S7" s="6">
        <v>45154</v>
      </c>
      <c r="T7" s="4" t="s">
        <v>34</v>
      </c>
      <c r="U7" s="4">
        <v>2882</v>
      </c>
      <c r="V7" s="4">
        <v>0</v>
      </c>
      <c r="W7" s="4">
        <v>0</v>
      </c>
      <c r="X7" s="4" t="s">
        <v>57</v>
      </c>
      <c r="Y7" s="4" t="s">
        <v>36</v>
      </c>
    </row>
    <row r="8" s="4" customFormat="1" spans="1:25">
      <c r="A8" s="4" t="s">
        <v>58</v>
      </c>
      <c r="B8" s="4" t="s">
        <v>26</v>
      </c>
      <c r="C8" s="4" t="s">
        <v>27</v>
      </c>
      <c r="D8" s="4" t="s">
        <v>28</v>
      </c>
      <c r="E8" s="4" t="s">
        <v>29</v>
      </c>
      <c r="F8" s="6">
        <v>45137</v>
      </c>
      <c r="G8" s="6">
        <v>45139</v>
      </c>
      <c r="H8" s="4">
        <v>1</v>
      </c>
      <c r="I8" s="4">
        <v>2</v>
      </c>
      <c r="J8" s="4">
        <v>2</v>
      </c>
      <c r="K8" s="4" t="s">
        <v>30</v>
      </c>
      <c r="L8" s="4">
        <v>1997</v>
      </c>
      <c r="M8" s="4">
        <v>1997</v>
      </c>
      <c r="N8" s="4" t="s">
        <v>59</v>
      </c>
      <c r="O8" s="4" t="s">
        <v>32</v>
      </c>
      <c r="P8" s="4" t="s">
        <v>33</v>
      </c>
      <c r="Q8" s="4">
        <v>0</v>
      </c>
      <c r="R8" s="8">
        <v>45128.0000115741</v>
      </c>
      <c r="S8" s="6">
        <v>45154</v>
      </c>
      <c r="T8" s="4" t="s">
        <v>34</v>
      </c>
      <c r="U8" s="4">
        <v>1997</v>
      </c>
      <c r="V8" s="4">
        <v>0</v>
      </c>
      <c r="W8" s="4">
        <v>0</v>
      </c>
      <c r="X8" s="4" t="s">
        <v>60</v>
      </c>
      <c r="Y8" s="4" t="s">
        <v>36</v>
      </c>
    </row>
    <row r="9" s="4" customFormat="1" spans="1:25">
      <c r="A9" s="4" t="s">
        <v>61</v>
      </c>
      <c r="B9" s="4" t="s">
        <v>26</v>
      </c>
      <c r="C9" s="4" t="s">
        <v>27</v>
      </c>
      <c r="D9" s="4" t="s">
        <v>62</v>
      </c>
      <c r="E9" s="4" t="s">
        <v>63</v>
      </c>
      <c r="F9" s="6">
        <v>45138</v>
      </c>
      <c r="G9" s="6">
        <v>45139</v>
      </c>
      <c r="H9" s="4">
        <v>2</v>
      </c>
      <c r="I9" s="4">
        <v>1</v>
      </c>
      <c r="J9" s="4">
        <v>2</v>
      </c>
      <c r="K9" s="4" t="s">
        <v>30</v>
      </c>
      <c r="L9" s="4">
        <v>588</v>
      </c>
      <c r="M9" s="4">
        <v>588</v>
      </c>
      <c r="N9" s="4" t="s">
        <v>64</v>
      </c>
      <c r="O9" s="4" t="s">
        <v>32</v>
      </c>
      <c r="P9" s="4" t="s">
        <v>33</v>
      </c>
      <c r="Q9" s="4">
        <v>0</v>
      </c>
      <c r="R9" s="8">
        <v>45128.0000115741</v>
      </c>
      <c r="S9" s="6">
        <v>45154</v>
      </c>
      <c r="T9" s="4" t="s">
        <v>34</v>
      </c>
      <c r="U9" s="4">
        <v>588</v>
      </c>
      <c r="V9" s="4">
        <v>0</v>
      </c>
      <c r="W9" s="4">
        <v>0</v>
      </c>
      <c r="X9" s="4" t="s">
        <v>36</v>
      </c>
      <c r="Y9" s="4" t="s">
        <v>36</v>
      </c>
    </row>
    <row r="10" s="4" customFormat="1" spans="1:25">
      <c r="A10" s="4" t="s">
        <v>65</v>
      </c>
      <c r="B10" s="4" t="s">
        <v>26</v>
      </c>
      <c r="C10" s="4" t="s">
        <v>27</v>
      </c>
      <c r="D10" s="4" t="s">
        <v>28</v>
      </c>
      <c r="E10" s="4" t="s">
        <v>38</v>
      </c>
      <c r="F10" s="6">
        <v>45137</v>
      </c>
      <c r="G10" s="6">
        <v>45139</v>
      </c>
      <c r="H10" s="4">
        <v>1</v>
      </c>
      <c r="I10" s="4">
        <v>2</v>
      </c>
      <c r="J10" s="4">
        <v>2</v>
      </c>
      <c r="K10" s="4" t="s">
        <v>30</v>
      </c>
      <c r="L10" s="4">
        <v>1748</v>
      </c>
      <c r="M10" s="4">
        <v>1748</v>
      </c>
      <c r="N10" s="4" t="s">
        <v>66</v>
      </c>
      <c r="O10" s="4" t="s">
        <v>32</v>
      </c>
      <c r="P10" s="4" t="s">
        <v>33</v>
      </c>
      <c r="Q10" s="4">
        <v>0</v>
      </c>
      <c r="R10" s="8">
        <v>45132.0000115741</v>
      </c>
      <c r="S10" s="6">
        <v>45154</v>
      </c>
      <c r="T10" s="4" t="s">
        <v>34</v>
      </c>
      <c r="U10" s="4">
        <v>1748</v>
      </c>
      <c r="V10" s="4">
        <v>0</v>
      </c>
      <c r="W10" s="4">
        <v>0</v>
      </c>
      <c r="X10" s="4" t="s">
        <v>67</v>
      </c>
      <c r="Y10" s="4" t="s">
        <v>36</v>
      </c>
    </row>
    <row r="11" s="4" customFormat="1" spans="1:25">
      <c r="A11" s="4" t="s">
        <v>68</v>
      </c>
      <c r="B11" s="4" t="s">
        <v>26</v>
      </c>
      <c r="C11" s="4" t="s">
        <v>27</v>
      </c>
      <c r="D11" s="4" t="s">
        <v>28</v>
      </c>
      <c r="E11" s="4" t="s">
        <v>38</v>
      </c>
      <c r="F11" s="6">
        <v>45137</v>
      </c>
      <c r="G11" s="6">
        <v>45139</v>
      </c>
      <c r="H11" s="4">
        <v>2</v>
      </c>
      <c r="I11" s="4">
        <v>2</v>
      </c>
      <c r="J11" s="4">
        <v>4</v>
      </c>
      <c r="K11" s="4" t="s">
        <v>30</v>
      </c>
      <c r="L11" s="4">
        <v>3578</v>
      </c>
      <c r="M11" s="4">
        <v>3578</v>
      </c>
      <c r="N11" s="4" t="s">
        <v>69</v>
      </c>
      <c r="O11" s="4" t="s">
        <v>32</v>
      </c>
      <c r="P11" s="4" t="s">
        <v>33</v>
      </c>
      <c r="Q11" s="4">
        <v>0</v>
      </c>
      <c r="R11" s="8">
        <v>45132.0000115741</v>
      </c>
      <c r="S11" s="6">
        <v>45154</v>
      </c>
      <c r="T11" s="4" t="s">
        <v>34</v>
      </c>
      <c r="U11" s="4">
        <v>3578</v>
      </c>
      <c r="V11" s="4">
        <v>0</v>
      </c>
      <c r="W11" s="4">
        <v>0</v>
      </c>
      <c r="X11" s="4" t="s">
        <v>70</v>
      </c>
      <c r="Y11" s="4" t="s">
        <v>36</v>
      </c>
    </row>
    <row r="12" s="4" customFormat="1" spans="1:25">
      <c r="A12" s="4" t="s">
        <v>61</v>
      </c>
      <c r="B12" s="4" t="s">
        <v>26</v>
      </c>
      <c r="C12" s="4" t="s">
        <v>71</v>
      </c>
      <c r="D12" s="4" t="s">
        <v>62</v>
      </c>
      <c r="E12" s="4" t="s">
        <v>63</v>
      </c>
      <c r="F12" s="6">
        <v>45138</v>
      </c>
      <c r="G12" s="6">
        <v>45139</v>
      </c>
      <c r="H12" s="4">
        <v>2</v>
      </c>
      <c r="I12" s="4">
        <v>1</v>
      </c>
      <c r="J12" s="4">
        <v>2</v>
      </c>
      <c r="K12" s="4" t="s">
        <v>30</v>
      </c>
      <c r="L12" s="4">
        <v>-588</v>
      </c>
      <c r="M12" s="4">
        <v>-588</v>
      </c>
      <c r="N12" s="4" t="s">
        <v>64</v>
      </c>
      <c r="O12" s="4" t="s">
        <v>32</v>
      </c>
      <c r="P12" s="4" t="s">
        <v>33</v>
      </c>
      <c r="Q12" s="4">
        <v>0</v>
      </c>
      <c r="R12" s="8">
        <v>45128.0000115741</v>
      </c>
      <c r="S12" s="6">
        <v>45154</v>
      </c>
      <c r="T12" s="4" t="s">
        <v>34</v>
      </c>
      <c r="U12" s="4">
        <v>-588</v>
      </c>
      <c r="V12" s="4">
        <v>0</v>
      </c>
      <c r="W12" s="4">
        <v>0</v>
      </c>
      <c r="X12" s="4" t="s">
        <v>36</v>
      </c>
      <c r="Y12" s="4" t="s">
        <v>36</v>
      </c>
    </row>
    <row r="13" s="4" customFormat="1" spans="1:25">
      <c r="A13" s="4" t="s">
        <v>72</v>
      </c>
      <c r="B13" s="4" t="s">
        <v>26</v>
      </c>
      <c r="C13" s="4" t="s">
        <v>27</v>
      </c>
      <c r="D13" s="4" t="s">
        <v>73</v>
      </c>
      <c r="E13" s="4" t="s">
        <v>74</v>
      </c>
      <c r="F13" s="6">
        <v>45138</v>
      </c>
      <c r="G13" s="6">
        <v>45139</v>
      </c>
      <c r="H13" s="4">
        <v>1</v>
      </c>
      <c r="I13" s="4">
        <v>1</v>
      </c>
      <c r="J13" s="4">
        <v>1</v>
      </c>
      <c r="K13" s="4" t="s">
        <v>30</v>
      </c>
      <c r="L13" s="4">
        <v>378</v>
      </c>
      <c r="M13" s="4">
        <v>378</v>
      </c>
      <c r="N13" s="4" t="s">
        <v>75</v>
      </c>
      <c r="O13" s="4" t="s">
        <v>32</v>
      </c>
      <c r="P13" s="4" t="s">
        <v>33</v>
      </c>
      <c r="Q13" s="4">
        <v>0</v>
      </c>
      <c r="R13" s="8">
        <v>45137</v>
      </c>
      <c r="S13" s="6">
        <v>45154</v>
      </c>
      <c r="T13" s="4" t="s">
        <v>34</v>
      </c>
      <c r="U13" s="4">
        <v>378</v>
      </c>
      <c r="V13" s="4">
        <v>0</v>
      </c>
      <c r="W13" s="4">
        <v>0</v>
      </c>
      <c r="X13" s="4" t="s">
        <v>36</v>
      </c>
      <c r="Y13" s="4" t="s">
        <v>36</v>
      </c>
    </row>
    <row r="14" s="4" customFormat="1" spans="1:25">
      <c r="A14" s="4" t="s">
        <v>76</v>
      </c>
      <c r="B14" s="4" t="s">
        <v>26</v>
      </c>
      <c r="C14" s="4" t="s">
        <v>27</v>
      </c>
      <c r="D14" s="4" t="s">
        <v>73</v>
      </c>
      <c r="E14" s="4" t="s">
        <v>77</v>
      </c>
      <c r="F14" s="6">
        <v>45138</v>
      </c>
      <c r="G14" s="6">
        <v>45139</v>
      </c>
      <c r="H14" s="4">
        <v>1</v>
      </c>
      <c r="I14" s="4">
        <v>1</v>
      </c>
      <c r="J14" s="4">
        <v>1</v>
      </c>
      <c r="K14" s="4" t="s">
        <v>30</v>
      </c>
      <c r="L14" s="4">
        <v>360.5</v>
      </c>
      <c r="M14" s="4">
        <v>360.5</v>
      </c>
      <c r="N14" s="4" t="s">
        <v>78</v>
      </c>
      <c r="O14" s="4" t="s">
        <v>32</v>
      </c>
      <c r="P14" s="4" t="s">
        <v>33</v>
      </c>
      <c r="Q14" s="4">
        <v>0</v>
      </c>
      <c r="R14" s="8">
        <v>45137.0000115741</v>
      </c>
      <c r="S14" s="6">
        <v>45154</v>
      </c>
      <c r="T14" s="4" t="s">
        <v>34</v>
      </c>
      <c r="U14" s="4">
        <v>360.5</v>
      </c>
      <c r="V14" s="4">
        <v>0</v>
      </c>
      <c r="W14" s="4">
        <v>0</v>
      </c>
      <c r="X14" s="4" t="s">
        <v>36</v>
      </c>
      <c r="Y14" s="4" t="s">
        <v>36</v>
      </c>
    </row>
    <row r="15" s="4" customFormat="1" spans="1:25">
      <c r="A15" s="4" t="s">
        <v>79</v>
      </c>
      <c r="B15" s="4" t="s">
        <v>26</v>
      </c>
      <c r="C15" s="4" t="s">
        <v>27</v>
      </c>
      <c r="D15" s="4" t="s">
        <v>80</v>
      </c>
      <c r="E15" s="4" t="s">
        <v>81</v>
      </c>
      <c r="F15" s="6">
        <v>45138</v>
      </c>
      <c r="G15" s="6">
        <v>45139</v>
      </c>
      <c r="H15" s="4">
        <v>1</v>
      </c>
      <c r="I15" s="4">
        <v>1</v>
      </c>
      <c r="J15" s="4">
        <v>1</v>
      </c>
      <c r="K15" s="4" t="s">
        <v>30</v>
      </c>
      <c r="L15" s="4">
        <v>499.1</v>
      </c>
      <c r="M15" s="4">
        <v>499.1</v>
      </c>
      <c r="N15" s="4" t="s">
        <v>82</v>
      </c>
      <c r="O15" s="4" t="s">
        <v>32</v>
      </c>
      <c r="P15" s="4" t="s">
        <v>33</v>
      </c>
      <c r="Q15" s="4">
        <v>0</v>
      </c>
      <c r="R15" s="8">
        <v>45138.0000115741</v>
      </c>
      <c r="S15" s="6">
        <v>45154</v>
      </c>
      <c r="T15" s="4" t="s">
        <v>34</v>
      </c>
      <c r="U15" s="4">
        <v>499.1</v>
      </c>
      <c r="V15" s="4">
        <v>0</v>
      </c>
      <c r="W15" s="4">
        <v>0</v>
      </c>
      <c r="X15" s="4" t="s">
        <v>36</v>
      </c>
      <c r="Y15" s="4" t="s">
        <v>36</v>
      </c>
    </row>
    <row r="16" s="4" customFormat="1" spans="1:25">
      <c r="A16" s="4" t="s">
        <v>83</v>
      </c>
      <c r="B16" s="4" t="s">
        <v>26</v>
      </c>
      <c r="C16" s="4" t="s">
        <v>27</v>
      </c>
      <c r="D16" s="4" t="s">
        <v>84</v>
      </c>
      <c r="E16" s="4" t="s">
        <v>85</v>
      </c>
      <c r="F16" s="6">
        <v>45138</v>
      </c>
      <c r="G16" s="6">
        <v>45139</v>
      </c>
      <c r="H16" s="4">
        <v>1</v>
      </c>
      <c r="I16" s="4">
        <v>1</v>
      </c>
      <c r="J16" s="4">
        <v>1</v>
      </c>
      <c r="K16" s="4" t="s">
        <v>30</v>
      </c>
      <c r="L16" s="4">
        <v>265.01</v>
      </c>
      <c r="M16" s="4">
        <v>265.01</v>
      </c>
      <c r="N16" s="4" t="s">
        <v>86</v>
      </c>
      <c r="O16" s="4" t="s">
        <v>32</v>
      </c>
      <c r="P16" s="4" t="s">
        <v>33</v>
      </c>
      <c r="Q16" s="4">
        <v>0</v>
      </c>
      <c r="R16" s="8">
        <v>45138.0000115741</v>
      </c>
      <c r="S16" s="6">
        <v>45154</v>
      </c>
      <c r="T16" s="4" t="s">
        <v>34</v>
      </c>
      <c r="U16" s="4">
        <v>265.01</v>
      </c>
      <c r="V16" s="4">
        <v>0</v>
      </c>
      <c r="W16" s="4">
        <v>0</v>
      </c>
      <c r="X16" s="4" t="s">
        <v>36</v>
      </c>
      <c r="Y16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24"/>
  <sheetViews>
    <sheetView tabSelected="1" workbookViewId="0">
      <selection activeCell="A21" sqref="A21:D24"/>
    </sheetView>
  </sheetViews>
  <sheetFormatPr defaultColWidth="9" defaultRowHeight="13.5"/>
  <cols>
    <col min="1" max="1" width="12.625" style="4"/>
    <col min="2" max="2" width="10.375" style="4"/>
    <col min="3" max="4" width="9.375" style="4"/>
    <col min="5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87</v>
      </c>
    </row>
    <row r="2" s="4" customFormat="1" spans="1:9">
      <c r="A2" s="5">
        <v>24697814059</v>
      </c>
      <c r="B2" s="6">
        <v>45134</v>
      </c>
      <c r="C2" s="6">
        <v>45139</v>
      </c>
      <c r="D2" s="4">
        <v>5098</v>
      </c>
      <c r="E2" s="4" t="str">
        <f>VLOOKUP(A2,HOP!A:L,12,0)</f>
        <v>5098.00</v>
      </c>
      <c r="F2" s="4" t="str">
        <f>VLOOKUP(A2,HOP!A:C,3,0)</f>
        <v>3484769</v>
      </c>
      <c r="G2" s="4">
        <f>D2-E2</f>
        <v>0</v>
      </c>
      <c r="H2" s="4" t="str">
        <f>$H$1&amp;F2</f>
        <v>，3484769</v>
      </c>
      <c r="I2" s="4" t="str">
        <f>VLOOKUP(A2,HOP!A:U,21,0)</f>
        <v>直采</v>
      </c>
    </row>
    <row r="3" s="4" customFormat="1" spans="1:9">
      <c r="A3" s="5">
        <v>999224777114377</v>
      </c>
      <c r="B3" s="6">
        <v>45136</v>
      </c>
      <c r="C3" s="6">
        <v>45139</v>
      </c>
      <c r="D3" s="4">
        <v>2730</v>
      </c>
      <c r="E3" s="4" t="str">
        <f>VLOOKUP(A3,HOP!A:L,12,0)</f>
        <v>2730.00</v>
      </c>
      <c r="F3" s="4" t="str">
        <f>VLOOKUP(A3,HOP!A:C,3,0)</f>
        <v>3505488</v>
      </c>
      <c r="G3" s="4">
        <f t="shared" ref="G3:G15" si="0">D3-E3</f>
        <v>0</v>
      </c>
      <c r="H3" s="4" t="str">
        <f t="shared" ref="H3:H15" si="1">$H$1&amp;F3</f>
        <v>，3505488</v>
      </c>
      <c r="I3" s="4" t="str">
        <f>VLOOKUP(A3,HOP!A:U,21,0)</f>
        <v>直采</v>
      </c>
    </row>
    <row r="4" s="4" customFormat="1" spans="1:9">
      <c r="A4" s="5">
        <v>999225365469237</v>
      </c>
      <c r="B4" s="6">
        <v>45135</v>
      </c>
      <c r="C4" s="6">
        <v>45139</v>
      </c>
      <c r="D4" s="4">
        <v>10734</v>
      </c>
      <c r="E4" s="4" t="str">
        <f>VLOOKUP(A4,HOP!A:L,12,0)</f>
        <v>10734.00</v>
      </c>
      <c r="F4" s="4" t="str">
        <f>VLOOKUP(A4,HOP!A:C,3,0)</f>
        <v>3642646</v>
      </c>
      <c r="G4" s="4">
        <f t="shared" si="0"/>
        <v>0</v>
      </c>
      <c r="H4" s="4" t="str">
        <f t="shared" si="1"/>
        <v>，3642646</v>
      </c>
      <c r="I4" s="4" t="str">
        <f>VLOOKUP(A4,HOP!A:U,21,0)</f>
        <v>直采</v>
      </c>
    </row>
    <row r="5" s="4" customFormat="1" spans="1:9">
      <c r="A5" s="5">
        <v>25444417929</v>
      </c>
      <c r="B5" s="6">
        <v>45136</v>
      </c>
      <c r="C5" s="6">
        <v>45139</v>
      </c>
      <c r="D5" s="4">
        <v>3172</v>
      </c>
      <c r="E5" s="4" t="str">
        <f>VLOOKUP(A5,HOP!A:L,12,0)</f>
        <v>3172.00</v>
      </c>
      <c r="F5" s="4" t="str">
        <f>VLOOKUP(A5,HOP!A:C,3,0)</f>
        <v>3658119</v>
      </c>
      <c r="G5" s="4">
        <f t="shared" si="0"/>
        <v>0</v>
      </c>
      <c r="H5" s="4" t="str">
        <f t="shared" si="1"/>
        <v>，3658119</v>
      </c>
      <c r="I5" s="4" t="str">
        <f>VLOOKUP(A5,HOP!A:U,21,0)</f>
        <v>直采</v>
      </c>
    </row>
    <row r="6" s="4" customFormat="1" spans="1:9">
      <c r="A6" s="5">
        <v>25462518795</v>
      </c>
      <c r="B6" s="6">
        <v>45137</v>
      </c>
      <c r="C6" s="6">
        <v>45139</v>
      </c>
      <c r="D6" s="4">
        <v>1956</v>
      </c>
      <c r="E6" s="4" t="str">
        <f>VLOOKUP(A6,HOP!A:L,12,0)</f>
        <v>1956.00</v>
      </c>
      <c r="F6" s="4" t="str">
        <f>VLOOKUP(A6,HOP!A:C,3,0)</f>
        <v>3660571</v>
      </c>
      <c r="G6" s="4">
        <f t="shared" si="0"/>
        <v>0</v>
      </c>
      <c r="H6" s="4" t="str">
        <f t="shared" si="1"/>
        <v>，3660571</v>
      </c>
      <c r="I6" s="4" t="str">
        <f>VLOOKUP(A6,HOP!A:U,21,0)</f>
        <v>直采</v>
      </c>
    </row>
    <row r="7" s="4" customFormat="1" spans="1:9">
      <c r="A7" s="5">
        <v>999225470811225</v>
      </c>
      <c r="B7" s="6">
        <v>45136</v>
      </c>
      <c r="C7" s="6">
        <v>45139</v>
      </c>
      <c r="D7" s="4">
        <v>2882</v>
      </c>
      <c r="E7" s="4" t="str">
        <f>VLOOKUP(A7,HOP!A:L,12,0)</f>
        <v>2882.00</v>
      </c>
      <c r="F7" s="4" t="str">
        <f>VLOOKUP(A7,HOP!A:C,3,0)</f>
        <v>3662525</v>
      </c>
      <c r="G7" s="4">
        <f t="shared" si="0"/>
        <v>0</v>
      </c>
      <c r="H7" s="4" t="str">
        <f t="shared" si="1"/>
        <v>，3662525</v>
      </c>
      <c r="I7" s="4" t="str">
        <f>VLOOKUP(A7,HOP!A:U,21,0)</f>
        <v>直采</v>
      </c>
    </row>
    <row r="8" s="4" customFormat="1" spans="1:9">
      <c r="A8" s="5">
        <v>999225488352002</v>
      </c>
      <c r="B8" s="6">
        <v>45137</v>
      </c>
      <c r="C8" s="6">
        <v>45139</v>
      </c>
      <c r="D8" s="4">
        <v>1997</v>
      </c>
      <c r="E8" s="4" t="str">
        <f>VLOOKUP(A8,HOP!A:L,12,0)</f>
        <v>1997.00</v>
      </c>
      <c r="F8" s="4" t="str">
        <f>VLOOKUP(A8,HOP!A:C,3,0)</f>
        <v>3666298</v>
      </c>
      <c r="G8" s="4">
        <f t="shared" si="0"/>
        <v>0</v>
      </c>
      <c r="H8" s="4" t="str">
        <f t="shared" si="1"/>
        <v>，3666298</v>
      </c>
      <c r="I8" s="4" t="str">
        <f>VLOOKUP(A8,HOP!A:U,21,0)</f>
        <v>直采</v>
      </c>
    </row>
    <row r="9" s="4" customFormat="1" hidden="1" spans="1:9">
      <c r="A9" s="5">
        <v>999225490157815</v>
      </c>
      <c r="B9" s="6">
        <v>45138</v>
      </c>
      <c r="C9" s="6">
        <v>45139</v>
      </c>
      <c r="D9" s="4">
        <v>0</v>
      </c>
      <c r="E9" s="4" t="e">
        <f>VLOOKUP(A9,HOP!A:L,12,0)</f>
        <v>#N/A</v>
      </c>
      <c r="F9" s="4" t="e">
        <f>VLOOKUP(A9,HOP!A:C,3,0)</f>
        <v>#N/A</v>
      </c>
      <c r="G9" s="4" t="e">
        <f t="shared" si="0"/>
        <v>#N/A</v>
      </c>
      <c r="H9" s="4" t="e">
        <f t="shared" si="1"/>
        <v>#N/A</v>
      </c>
      <c r="I9" s="4" t="e">
        <f>VLOOKUP(A9,HOP!A:U,21,0)</f>
        <v>#N/A</v>
      </c>
    </row>
    <row r="10" s="4" customFormat="1" spans="1:9">
      <c r="A10" s="5">
        <v>999225578494709</v>
      </c>
      <c r="B10" s="6">
        <v>45137</v>
      </c>
      <c r="C10" s="6">
        <v>45139</v>
      </c>
      <c r="D10" s="4">
        <v>1748</v>
      </c>
      <c r="E10" s="4" t="str">
        <f>VLOOKUP(A10,HOP!A:L,12,0)</f>
        <v>1748.00</v>
      </c>
      <c r="F10" s="4" t="str">
        <f>VLOOKUP(A10,HOP!A:C,3,0)</f>
        <v>3683657</v>
      </c>
      <c r="G10" s="4">
        <f t="shared" si="0"/>
        <v>0</v>
      </c>
      <c r="H10" s="4" t="str">
        <f t="shared" si="1"/>
        <v>，3683657</v>
      </c>
      <c r="I10" s="4" t="str">
        <f>VLOOKUP(A10,HOP!A:U,21,0)</f>
        <v>直采</v>
      </c>
    </row>
    <row r="11" s="4" customFormat="1" spans="1:9">
      <c r="A11" s="5">
        <v>999225583435775</v>
      </c>
      <c r="B11" s="6">
        <v>45137</v>
      </c>
      <c r="C11" s="6">
        <v>45139</v>
      </c>
      <c r="D11" s="4">
        <v>3578</v>
      </c>
      <c r="E11" s="4" t="str">
        <f>VLOOKUP(A11,HOP!A:L,12,0)</f>
        <v>3578.00</v>
      </c>
      <c r="F11" s="4" t="str">
        <f>VLOOKUP(A11,HOP!A:C,3,0)</f>
        <v>3685065</v>
      </c>
      <c r="G11" s="4">
        <f t="shared" si="0"/>
        <v>0</v>
      </c>
      <c r="H11" s="4" t="str">
        <f t="shared" si="1"/>
        <v>，3685065</v>
      </c>
      <c r="I11" s="4" t="str">
        <f>VLOOKUP(A11,HOP!A:U,21,0)</f>
        <v>直采</v>
      </c>
    </row>
    <row r="12" s="4" customFormat="1" hidden="1" spans="1:10">
      <c r="A12" s="5">
        <v>25683772655</v>
      </c>
      <c r="B12" s="6">
        <v>45138</v>
      </c>
      <c r="C12" s="6">
        <v>45139</v>
      </c>
      <c r="D12" s="4">
        <v>378</v>
      </c>
      <c r="E12" s="7">
        <v>378</v>
      </c>
      <c r="F12" s="9" t="s">
        <v>88</v>
      </c>
      <c r="G12" s="4">
        <f t="shared" si="0"/>
        <v>0</v>
      </c>
      <c r="H12" s="4" t="str">
        <f t="shared" si="1"/>
        <v>，202307301106350076</v>
      </c>
      <c r="I12" s="4" t="e">
        <f>VLOOKUP(A12,HOP!A:U,21,0)</f>
        <v>#N/A</v>
      </c>
      <c r="J12" s="7">
        <v>7.3</v>
      </c>
    </row>
    <row r="13" s="4" customFormat="1" hidden="1" spans="1:10">
      <c r="A13" s="5">
        <v>999225683798695</v>
      </c>
      <c r="B13" s="6">
        <v>45138</v>
      </c>
      <c r="C13" s="6">
        <v>45139</v>
      </c>
      <c r="D13" s="4">
        <v>360.5</v>
      </c>
      <c r="E13" s="7">
        <v>360.5</v>
      </c>
      <c r="F13" s="9" t="s">
        <v>89</v>
      </c>
      <c r="G13" s="4">
        <f t="shared" si="0"/>
        <v>0</v>
      </c>
      <c r="H13" s="4" t="str">
        <f t="shared" si="1"/>
        <v>，202307301103350025</v>
      </c>
      <c r="I13" s="4" t="e">
        <f>VLOOKUP(A13,HOP!A:U,21,0)</f>
        <v>#N/A</v>
      </c>
      <c r="J13" s="7">
        <v>7.3</v>
      </c>
    </row>
    <row r="14" s="4" customFormat="1" hidden="1" spans="1:10">
      <c r="A14" s="5">
        <v>999225709541753</v>
      </c>
      <c r="B14" s="6">
        <v>45138</v>
      </c>
      <c r="C14" s="6">
        <v>45139</v>
      </c>
      <c r="D14" s="4">
        <v>499.1</v>
      </c>
      <c r="E14" s="7">
        <v>499.1</v>
      </c>
      <c r="F14" s="9" t="s">
        <v>90</v>
      </c>
      <c r="G14" s="4">
        <f t="shared" si="0"/>
        <v>0</v>
      </c>
      <c r="H14" s="4" t="str">
        <f t="shared" si="1"/>
        <v>，202307311314580071</v>
      </c>
      <c r="I14" s="4" t="e">
        <f>VLOOKUP(A14,HOP!A:U,21,0)</f>
        <v>#N/A</v>
      </c>
      <c r="J14" s="4">
        <v>7.31</v>
      </c>
    </row>
    <row r="15" s="4" customFormat="1" hidden="1" spans="1:10">
      <c r="A15" s="5">
        <v>999225714153480</v>
      </c>
      <c r="B15" s="6">
        <v>45138</v>
      </c>
      <c r="C15" s="6">
        <v>45139</v>
      </c>
      <c r="D15" s="4">
        <v>265.01</v>
      </c>
      <c r="E15" s="4">
        <v>265.02</v>
      </c>
      <c r="F15" s="9" t="s">
        <v>91</v>
      </c>
      <c r="G15" s="4">
        <f t="shared" si="0"/>
        <v>-0.00999999999999091</v>
      </c>
      <c r="H15" s="4" t="str">
        <f t="shared" si="1"/>
        <v>，202307311518110071</v>
      </c>
      <c r="I15" s="4" t="e">
        <f>VLOOKUP(A15,HOP!A:U,21,0)</f>
        <v>#N/A</v>
      </c>
      <c r="J15" s="4">
        <v>7.31</v>
      </c>
    </row>
    <row r="17" spans="4:4">
      <c r="D17" s="4">
        <f>SUM(D2:D16)</f>
        <v>35397.61</v>
      </c>
    </row>
    <row r="21" spans="1:4">
      <c r="A21" s="4" t="s">
        <v>92</v>
      </c>
      <c r="C21" s="4">
        <v>33895</v>
      </c>
      <c r="D21" s="4">
        <v>36213.97</v>
      </c>
    </row>
    <row r="22" spans="1:4">
      <c r="A22" s="4" t="s">
        <v>93</v>
      </c>
      <c r="C22" s="4">
        <v>1502.61</v>
      </c>
      <c r="D22" s="4">
        <v>1605.41</v>
      </c>
    </row>
    <row r="23" spans="1:4">
      <c r="A23" s="4" t="s">
        <v>94</v>
      </c>
      <c r="C23" s="4">
        <f>SUBTOTAL(9,C21:C22)</f>
        <v>35397.61</v>
      </c>
      <c r="D23" s="4">
        <f>SUBTOTAL(9,D21:D22)</f>
        <v>37819.38</v>
      </c>
    </row>
    <row r="24" spans="1:1">
      <c r="A24" s="4" t="s">
        <v>95</v>
      </c>
    </row>
  </sheetData>
  <autoFilter ref="A1:XFD24">
    <filterColumn colId="3">
      <filters blank="1">
        <filter val="2730"/>
        <filter val="499.1"/>
        <filter val="265.01"/>
        <filter val="35397.61"/>
        <filter val="2882"/>
        <filter val="3172"/>
        <filter val="10734"/>
        <filter val="360.5"/>
        <filter val="1956"/>
        <filter val="1997"/>
        <filter val="378"/>
        <filter val="1748"/>
        <filter val="3578"/>
        <filter val="5098"/>
      </filters>
    </filterColumn>
    <filterColumn colId="8">
      <filters blank="1">
        <filter val="直采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0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96</v>
      </c>
      <c r="B1" s="2" t="s">
        <v>97</v>
      </c>
      <c r="C1" s="2" t="s">
        <v>98</v>
      </c>
      <c r="D1" s="2" t="s">
        <v>99</v>
      </c>
      <c r="E1" s="2" t="s">
        <v>13</v>
      </c>
      <c r="F1" s="2" t="s">
        <v>5</v>
      </c>
      <c r="G1" s="2" t="s">
        <v>6</v>
      </c>
      <c r="H1" s="2" t="s">
        <v>100</v>
      </c>
      <c r="I1" s="2" t="s">
        <v>101</v>
      </c>
      <c r="J1" s="2" t="s">
        <v>102</v>
      </c>
      <c r="K1" s="2" t="s">
        <v>103</v>
      </c>
      <c r="L1" s="2" t="s">
        <v>104</v>
      </c>
      <c r="M1" s="2" t="s">
        <v>105</v>
      </c>
      <c r="N1" s="2" t="s">
        <v>106</v>
      </c>
      <c r="O1" s="2" t="s">
        <v>107</v>
      </c>
      <c r="P1" s="2" t="s">
        <v>108</v>
      </c>
      <c r="Q1" s="2" t="s">
        <v>109</v>
      </c>
      <c r="R1" s="2" t="s">
        <v>110</v>
      </c>
      <c r="S1" s="2" t="s">
        <v>111</v>
      </c>
      <c r="T1" s="2" t="s">
        <v>112</v>
      </c>
      <c r="U1" s="2" t="s">
        <v>113</v>
      </c>
      <c r="V1" s="2" t="s">
        <v>114</v>
      </c>
    </row>
    <row r="2" s="1" customFormat="1" spans="1:22">
      <c r="A2" s="3">
        <v>999225583435775</v>
      </c>
      <c r="B2" s="1" t="s">
        <v>115</v>
      </c>
      <c r="C2" s="1" t="s">
        <v>116</v>
      </c>
      <c r="D2" s="1" t="s">
        <v>117</v>
      </c>
      <c r="E2" s="1" t="s">
        <v>118</v>
      </c>
      <c r="F2" s="1" t="s">
        <v>119</v>
      </c>
      <c r="G2" s="1" t="s">
        <v>120</v>
      </c>
      <c r="H2" s="1" t="s">
        <v>121</v>
      </c>
      <c r="I2" s="1" t="s">
        <v>122</v>
      </c>
      <c r="J2" s="1" t="s">
        <v>123</v>
      </c>
      <c r="K2" s="1" t="s">
        <v>122</v>
      </c>
      <c r="L2" s="1" t="s">
        <v>122</v>
      </c>
      <c r="M2" s="1" t="s">
        <v>124</v>
      </c>
      <c r="N2" s="1" t="s">
        <v>124</v>
      </c>
      <c r="O2" s="1" t="s">
        <v>125</v>
      </c>
      <c r="P2" s="1" t="s">
        <v>126</v>
      </c>
      <c r="Q2" s="1" t="s">
        <v>127</v>
      </c>
      <c r="R2" s="1" t="s">
        <v>128</v>
      </c>
      <c r="S2" s="1" t="s">
        <v>129</v>
      </c>
      <c r="T2" s="1" t="s">
        <v>130</v>
      </c>
      <c r="U2" s="1" t="s">
        <v>131</v>
      </c>
      <c r="V2" s="1" t="s">
        <v>132</v>
      </c>
    </row>
    <row r="3" s="1" customFormat="1" spans="1:22">
      <c r="A3" s="3">
        <v>999225578494709</v>
      </c>
      <c r="B3" s="1" t="s">
        <v>115</v>
      </c>
      <c r="C3" s="1" t="s">
        <v>133</v>
      </c>
      <c r="D3" s="1" t="s">
        <v>117</v>
      </c>
      <c r="E3" s="1" t="s">
        <v>134</v>
      </c>
      <c r="F3" s="1" t="s">
        <v>119</v>
      </c>
      <c r="G3" s="1" t="s">
        <v>120</v>
      </c>
      <c r="H3" s="1" t="s">
        <v>121</v>
      </c>
      <c r="I3" s="1" t="s">
        <v>135</v>
      </c>
      <c r="J3" s="1" t="s">
        <v>123</v>
      </c>
      <c r="K3" s="1" t="s">
        <v>135</v>
      </c>
      <c r="L3" s="1" t="s">
        <v>135</v>
      </c>
      <c r="M3" s="1" t="s">
        <v>124</v>
      </c>
      <c r="N3" s="1" t="s">
        <v>124</v>
      </c>
      <c r="O3" s="1" t="s">
        <v>125</v>
      </c>
      <c r="P3" s="1" t="s">
        <v>126</v>
      </c>
      <c r="Q3" s="1" t="s">
        <v>127</v>
      </c>
      <c r="R3" s="1" t="s">
        <v>136</v>
      </c>
      <c r="S3" s="1" t="s">
        <v>129</v>
      </c>
      <c r="T3" s="1" t="s">
        <v>130</v>
      </c>
      <c r="U3" s="1" t="s">
        <v>131</v>
      </c>
      <c r="V3" s="1" t="s">
        <v>132</v>
      </c>
    </row>
    <row r="4" s="1" customFormat="1" spans="1:22">
      <c r="A4" s="3">
        <v>999225488352002</v>
      </c>
      <c r="B4" s="1" t="s">
        <v>137</v>
      </c>
      <c r="C4" s="1" t="s">
        <v>138</v>
      </c>
      <c r="D4" s="1" t="s">
        <v>117</v>
      </c>
      <c r="E4" s="1" t="s">
        <v>139</v>
      </c>
      <c r="F4" s="1" t="s">
        <v>119</v>
      </c>
      <c r="G4" s="1" t="s">
        <v>120</v>
      </c>
      <c r="H4" s="1" t="s">
        <v>121</v>
      </c>
      <c r="I4" s="1" t="s">
        <v>140</v>
      </c>
      <c r="J4" s="1" t="s">
        <v>123</v>
      </c>
      <c r="K4" s="1" t="s">
        <v>140</v>
      </c>
      <c r="L4" s="1" t="s">
        <v>140</v>
      </c>
      <c r="M4" s="1" t="s">
        <v>124</v>
      </c>
      <c r="N4" s="1" t="s">
        <v>124</v>
      </c>
      <c r="O4" s="1" t="s">
        <v>125</v>
      </c>
      <c r="P4" s="1" t="s">
        <v>126</v>
      </c>
      <c r="Q4" s="1" t="s">
        <v>127</v>
      </c>
      <c r="R4" s="1" t="s">
        <v>141</v>
      </c>
      <c r="S4" s="1" t="s">
        <v>129</v>
      </c>
      <c r="T4" s="1" t="s">
        <v>130</v>
      </c>
      <c r="U4" s="1" t="s">
        <v>131</v>
      </c>
      <c r="V4" s="1" t="s">
        <v>132</v>
      </c>
    </row>
    <row r="5" s="1" customFormat="1" spans="1:22">
      <c r="A5" s="3">
        <v>999225470811225</v>
      </c>
      <c r="B5" s="1" t="s">
        <v>142</v>
      </c>
      <c r="C5" s="1" t="s">
        <v>143</v>
      </c>
      <c r="D5" s="1" t="s">
        <v>117</v>
      </c>
      <c r="E5" s="1" t="s">
        <v>144</v>
      </c>
      <c r="F5" s="1" t="s">
        <v>145</v>
      </c>
      <c r="G5" s="1" t="s">
        <v>120</v>
      </c>
      <c r="H5" s="1" t="s">
        <v>121</v>
      </c>
      <c r="I5" s="1" t="s">
        <v>146</v>
      </c>
      <c r="J5" s="1" t="s">
        <v>123</v>
      </c>
      <c r="K5" s="1" t="s">
        <v>146</v>
      </c>
      <c r="L5" s="1" t="s">
        <v>146</v>
      </c>
      <c r="M5" s="1" t="s">
        <v>124</v>
      </c>
      <c r="N5" s="1" t="s">
        <v>124</v>
      </c>
      <c r="O5" s="1" t="s">
        <v>125</v>
      </c>
      <c r="P5" s="1" t="s">
        <v>126</v>
      </c>
      <c r="Q5" s="1" t="s">
        <v>127</v>
      </c>
      <c r="R5" s="1" t="s">
        <v>147</v>
      </c>
      <c r="S5" s="1" t="s">
        <v>129</v>
      </c>
      <c r="T5" s="1" t="s">
        <v>130</v>
      </c>
      <c r="U5" s="1" t="s">
        <v>131</v>
      </c>
      <c r="V5" s="1" t="s">
        <v>132</v>
      </c>
    </row>
    <row r="6" s="1" customFormat="1" spans="1:22">
      <c r="A6" s="3">
        <v>25462518795</v>
      </c>
      <c r="B6" s="1" t="s">
        <v>142</v>
      </c>
      <c r="C6" s="1" t="s">
        <v>148</v>
      </c>
      <c r="D6" s="1" t="s">
        <v>117</v>
      </c>
      <c r="E6" s="1" t="s">
        <v>149</v>
      </c>
      <c r="F6" s="1" t="s">
        <v>119</v>
      </c>
      <c r="G6" s="1" t="s">
        <v>120</v>
      </c>
      <c r="H6" s="1" t="s">
        <v>121</v>
      </c>
      <c r="I6" s="1" t="s">
        <v>150</v>
      </c>
      <c r="J6" s="1" t="s">
        <v>123</v>
      </c>
      <c r="K6" s="1" t="s">
        <v>150</v>
      </c>
      <c r="L6" s="1" t="s">
        <v>150</v>
      </c>
      <c r="M6" s="1" t="s">
        <v>124</v>
      </c>
      <c r="N6" s="1" t="s">
        <v>124</v>
      </c>
      <c r="O6" s="1" t="s">
        <v>125</v>
      </c>
      <c r="P6" s="1" t="s">
        <v>126</v>
      </c>
      <c r="Q6" s="1" t="s">
        <v>127</v>
      </c>
      <c r="R6" s="1" t="s">
        <v>151</v>
      </c>
      <c r="S6" s="1" t="s">
        <v>129</v>
      </c>
      <c r="T6" s="1" t="s">
        <v>130</v>
      </c>
      <c r="U6" s="1" t="s">
        <v>131</v>
      </c>
      <c r="V6" s="1" t="s">
        <v>132</v>
      </c>
    </row>
    <row r="7" s="1" customFormat="1" spans="1:22">
      <c r="A7" s="3">
        <v>25444417929</v>
      </c>
      <c r="B7" s="1" t="s">
        <v>152</v>
      </c>
      <c r="C7" s="1" t="s">
        <v>153</v>
      </c>
      <c r="D7" s="1" t="s">
        <v>154</v>
      </c>
      <c r="E7" s="1" t="s">
        <v>155</v>
      </c>
      <c r="F7" s="1" t="s">
        <v>145</v>
      </c>
      <c r="G7" s="1" t="s">
        <v>120</v>
      </c>
      <c r="H7" s="1" t="s">
        <v>121</v>
      </c>
      <c r="I7" s="1" t="s">
        <v>156</v>
      </c>
      <c r="J7" s="1" t="s">
        <v>123</v>
      </c>
      <c r="K7" s="1" t="s">
        <v>156</v>
      </c>
      <c r="L7" s="1" t="s">
        <v>156</v>
      </c>
      <c r="M7" s="1" t="s">
        <v>124</v>
      </c>
      <c r="N7" s="1" t="s">
        <v>124</v>
      </c>
      <c r="O7" s="1" t="s">
        <v>125</v>
      </c>
      <c r="P7" s="1" t="s">
        <v>126</v>
      </c>
      <c r="Q7" s="1" t="s">
        <v>127</v>
      </c>
      <c r="R7" s="1" t="s">
        <v>157</v>
      </c>
      <c r="S7" s="1" t="s">
        <v>129</v>
      </c>
      <c r="T7" s="1" t="s">
        <v>130</v>
      </c>
      <c r="U7" s="1" t="s">
        <v>131</v>
      </c>
      <c r="V7" s="1" t="s">
        <v>132</v>
      </c>
    </row>
    <row r="8" s="1" customFormat="1" spans="1:22">
      <c r="A8" s="3">
        <v>999225365469237</v>
      </c>
      <c r="B8" s="1" t="s">
        <v>158</v>
      </c>
      <c r="C8" s="1" t="s">
        <v>159</v>
      </c>
      <c r="D8" s="1" t="s">
        <v>160</v>
      </c>
      <c r="E8" s="1" t="s">
        <v>161</v>
      </c>
      <c r="F8" s="1" t="s">
        <v>162</v>
      </c>
      <c r="G8" s="1" t="s">
        <v>120</v>
      </c>
      <c r="H8" s="1" t="s">
        <v>121</v>
      </c>
      <c r="I8" s="1" t="s">
        <v>163</v>
      </c>
      <c r="J8" s="1" t="s">
        <v>123</v>
      </c>
      <c r="K8" s="1" t="s">
        <v>163</v>
      </c>
      <c r="L8" s="1" t="s">
        <v>163</v>
      </c>
      <c r="M8" s="1" t="s">
        <v>124</v>
      </c>
      <c r="N8" s="1" t="s">
        <v>124</v>
      </c>
      <c r="O8" s="1" t="s">
        <v>125</v>
      </c>
      <c r="P8" s="1" t="s">
        <v>126</v>
      </c>
      <c r="Q8" s="1" t="s">
        <v>127</v>
      </c>
      <c r="R8" s="1" t="s">
        <v>164</v>
      </c>
      <c r="S8" s="1" t="s">
        <v>129</v>
      </c>
      <c r="T8" s="1" t="s">
        <v>130</v>
      </c>
      <c r="U8" s="1" t="s">
        <v>131</v>
      </c>
      <c r="V8" s="1" t="s">
        <v>132</v>
      </c>
    </row>
    <row r="9" s="1" customFormat="1" spans="1:22">
      <c r="A9" s="3">
        <v>999224777114377</v>
      </c>
      <c r="B9" s="1" t="s">
        <v>165</v>
      </c>
      <c r="C9" s="1" t="s">
        <v>166</v>
      </c>
      <c r="D9" s="1" t="s">
        <v>117</v>
      </c>
      <c r="E9" s="1" t="s">
        <v>167</v>
      </c>
      <c r="F9" s="1" t="s">
        <v>145</v>
      </c>
      <c r="G9" s="1" t="s">
        <v>120</v>
      </c>
      <c r="H9" s="1" t="s">
        <v>121</v>
      </c>
      <c r="I9" s="1" t="s">
        <v>168</v>
      </c>
      <c r="J9" s="1" t="s">
        <v>123</v>
      </c>
      <c r="K9" s="1" t="s">
        <v>168</v>
      </c>
      <c r="L9" s="1" t="s">
        <v>168</v>
      </c>
      <c r="M9" s="1" t="s">
        <v>124</v>
      </c>
      <c r="N9" s="1" t="s">
        <v>124</v>
      </c>
      <c r="O9" s="1" t="s">
        <v>125</v>
      </c>
      <c r="P9" s="1" t="s">
        <v>126</v>
      </c>
      <c r="Q9" s="1" t="s">
        <v>127</v>
      </c>
      <c r="R9" s="1" t="s">
        <v>169</v>
      </c>
      <c r="S9" s="1" t="s">
        <v>129</v>
      </c>
      <c r="T9" s="1" t="s">
        <v>130</v>
      </c>
      <c r="U9" s="1" t="s">
        <v>131</v>
      </c>
      <c r="V9" s="1" t="s">
        <v>132</v>
      </c>
    </row>
    <row r="10" s="1" customFormat="1" spans="1:22">
      <c r="A10" s="3">
        <v>24697814059</v>
      </c>
      <c r="B10" s="1" t="s">
        <v>170</v>
      </c>
      <c r="C10" s="1" t="s">
        <v>171</v>
      </c>
      <c r="D10" s="1" t="s">
        <v>117</v>
      </c>
      <c r="E10" s="1" t="s">
        <v>172</v>
      </c>
      <c r="F10" s="1" t="s">
        <v>173</v>
      </c>
      <c r="G10" s="1" t="s">
        <v>120</v>
      </c>
      <c r="H10" s="1" t="s">
        <v>121</v>
      </c>
      <c r="I10" s="1" t="s">
        <v>174</v>
      </c>
      <c r="J10" s="1" t="s">
        <v>123</v>
      </c>
      <c r="K10" s="1" t="s">
        <v>174</v>
      </c>
      <c r="L10" s="1" t="s">
        <v>174</v>
      </c>
      <c r="M10" s="1" t="s">
        <v>124</v>
      </c>
      <c r="N10" s="1" t="s">
        <v>124</v>
      </c>
      <c r="O10" s="1" t="s">
        <v>125</v>
      </c>
      <c r="P10" s="1" t="s">
        <v>126</v>
      </c>
      <c r="Q10" s="1" t="s">
        <v>127</v>
      </c>
      <c r="R10" s="1" t="s">
        <v>175</v>
      </c>
      <c r="S10" s="1" t="s">
        <v>129</v>
      </c>
      <c r="T10" s="1" t="s">
        <v>130</v>
      </c>
      <c r="U10" s="1" t="s">
        <v>131</v>
      </c>
      <c r="V10" s="1" t="s">
        <v>132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2023-05-12T11:15:00Z</dcterms:created>
  <dcterms:modified xsi:type="dcterms:W3CDTF">2023-08-16T01:16:47Z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2052-12.1.0.15120</vt:lpwstr>
  </property>
</Properties>
</file>