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<sst xmlns="http://schemas.openxmlformats.org/spreadsheetml/2006/main" count="154" uniqueCount="96">
  <si>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</si>
  <si>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</si>
  <si>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</si>
  <si>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</si>
  <si>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</si>
  <si>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</si>
  <si>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</si>
  <si>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</si>
  <si>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</si>
  <si>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</si>
  <si>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</si>
  <si>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</si>
  <si>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</si>
  <si>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</si>
  <si>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</si>
  <si>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</si>
  <si>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</si>
  <si>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</si>
  <si>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</si>
  <si>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</si>
  <si>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</si>
  <si>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</si>
  <si>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</si>
  <si>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</si>
  <si>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</si>
  <si>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999225530226069	</t>
  </si>
  <si>
    <t>Ctrip</t>
  </si>
  <si>
    <t>正常</t>
  </si>
  <si>
    <t>[深圳]深圳丽都酒店(76255227)</t>
  </si>
  <si>
    <t>标准双床房&lt;2人入住&gt;</t>
  </si>
  <si>
    <t>CNY</t>
  </si>
  <si>
    <t>黄将军</t>
  </si>
  <si>
    <t>CA13744230816CNY</t>
  </si>
  <si>
    <t>未提现</t>
  </si>
  <si>
    <t>携程开票</t>
  </si>
  <si>
    <t xml:space="preserve">3673524	</t>
  </si>
  <si>
    <t xml:space="preserve">	</t>
  </si>
  <si>
    <t xml:space="preserve">999225700223690	</t>
  </si>
  <si>
    <t>标准大床房&lt;2人入住&gt;</t>
  </si>
  <si>
    <t>YEUNG/CHUNG YAU</t>
  </si>
  <si>
    <t xml:space="preserve">3709406	</t>
  </si>
  <si>
    <t xml:space="preserve">999225700766345	</t>
  </si>
  <si>
    <t>[大连]锦江之星(大连北站店)(80246844)</t>
  </si>
  <si>
    <t>商务标准间A&lt;2人入住&gt;</t>
  </si>
  <si>
    <t>白玉</t>
  </si>
  <si>
    <t xml:space="preserve">3709617	</t>
  </si>
  <si>
    <t xml:space="preserve">105536077394	</t>
  </si>
  <si>
    <t>，</t>
  </si>
  <si>
    <t>1059 CNY</t>
  </si>
  <si>
    <t>A230816085732481</t>
  </si>
  <si>
    <t>总计：1059元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</si>
  <si>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</si>
  <si>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</si>
  <si>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</si>
  <si>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</si>
  <si>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</si>
  <si>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</si>
  <si>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</si>
  <si>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</si>
  <si>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</si>
  <si>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</si>
  <si>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</si>
  <si>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</si>
  <si>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</si>
  <si>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</si>
  <si>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</si>
  <si>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</si>
  <si>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</si>
  <si>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</si>
  <si>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</si>
  <si>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2023-07-30</t>
  </si>
  <si>
    <t>3709617</t>
  </si>
  <si>
    <t>锦江之星(大连北站店)</t>
  </si>
  <si>
    <t>2023-07-31</t>
  </si>
  <si>
    <t>2023-08-01</t>
  </si>
  <si>
    <t>退房日月结</t>
  </si>
  <si>
    <t>459.00</t>
  </si>
  <si>
    <t>RMB</t>
  </si>
  <si>
    <t>0</t>
  </si>
  <si>
    <t>0.00</t>
  </si>
  <si>
    <t>携程汇登国内直连</t>
  </si>
  <si>
    <t>01.011264</t>
  </si>
  <si>
    <t>2023-07-30 23:04:50</t>
  </si>
  <si>
    <t>否</t>
  </si>
  <si>
    <t>广州汇登信息科技有限公司</t>
  </si>
  <si>
    <t>直连</t>
  </si>
  <si>
    <t>中国</t>
  </si>
  <si>
    <t>3709406</t>
  </si>
  <si>
    <t>深圳丽都酒店</t>
  </si>
  <si>
    <t>YEUNG CHUNG YAU</t>
  </si>
  <si>
    <t>302.00</t>
  </si>
  <si>
    <t>2023-07-30 22:33:54</t>
  </si>
  <si>
    <t>2023-07-23</t>
  </si>
  <si>
    <t>3673524</t>
  </si>
  <si>
    <t>298.00</t>
  </si>
  <si>
    <t>2023-07-23 13:13:44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</si>
</sst>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45138</v>
      </c>
      <c r="G2" s="6">
        <v>45139</v>
      </c>
      <c r="H2" s="4">
        <v>1</v>
      </c>
      <c r="I2" s="4">
        <v>1</v>
      </c>
      <c r="J2" s="4">
        <v>1</v>
      </c>
      <c r="K2" s="4" t="s">
        <v>30</v>
      </c>
      <c r="L2" s="4">
        <v>298</v>
      </c>
      <c r="M2" s="4">
        <v>298</v>
      </c>
      <c r="N2" s="4" t="s">
        <v>31</v>
      </c>
      <c r="O2" s="4" t="s">
        <v>32</v>
      </c>
      <c r="P2" s="4" t="s">
        <v>33</v>
      </c>
      <c r="Q2" s="4">
        <v>0</v>
      </c>
      <c r="R2" s="7">
        <v>45130.0000115741</v>
      </c>
      <c r="S2" s="6">
        <v>45154</v>
      </c>
      <c r="T2" s="4" t="s">
        <v>34</v>
      </c>
      <c r="U2" s="4">
        <v>298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45138</v>
      </c>
      <c r="G3" s="6">
        <v>45139</v>
      </c>
      <c r="H3" s="4">
        <v>1</v>
      </c>
      <c r="I3" s="4">
        <v>1</v>
      </c>
      <c r="J3" s="4">
        <v>1</v>
      </c>
      <c r="K3" s="4" t="s">
        <v>30</v>
      </c>
      <c r="L3" s="4">
        <v>302</v>
      </c>
      <c r="M3" s="4">
        <v>302</v>
      </c>
      <c r="N3" s="4" t="s">
        <v>39</v>
      </c>
      <c r="O3" s="4" t="s">
        <v>32</v>
      </c>
      <c r="P3" s="4" t="s">
        <v>33</v>
      </c>
      <c r="Q3" s="4">
        <v>0</v>
      </c>
      <c r="R3" s="7">
        <v>45137</v>
      </c>
      <c r="S3" s="6">
        <v>45154</v>
      </c>
      <c r="T3" s="4" t="s">
        <v>34</v>
      </c>
      <c r="U3" s="4">
        <v>302</v>
      </c>
      <c r="V3" s="4">
        <v>0</v>
      </c>
      <c r="W3" s="4">
        <v>0</v>
      </c>
      <c r="X3" s="4" t="s">
        <v>40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45138</v>
      </c>
      <c r="G4" s="6">
        <v>45139</v>
      </c>
      <c r="H4" s="4">
        <v>1</v>
      </c>
      <c r="I4" s="4">
        <v>1</v>
      </c>
      <c r="J4" s="4">
        <v>1</v>
      </c>
      <c r="K4" s="4" t="s">
        <v>30</v>
      </c>
      <c r="L4" s="4">
        <v>459</v>
      </c>
      <c r="M4" s="4">
        <v>459</v>
      </c>
      <c r="N4" s="4" t="s">
        <v>44</v>
      </c>
      <c r="O4" s="4" t="s">
        <v>32</v>
      </c>
      <c r="P4" s="4" t="s">
        <v>33</v>
      </c>
      <c r="Q4" s="4">
        <v>0</v>
      </c>
      <c r="R4" s="7">
        <v>45137.0000115741</v>
      </c>
      <c r="S4" s="6">
        <v>45154</v>
      </c>
      <c r="T4" s="4" t="s">
        <v>34</v>
      </c>
      <c r="U4" s="4">
        <v>459</v>
      </c>
      <c r="V4" s="4">
        <v>0</v>
      </c>
      <c r="W4" s="4">
        <v>0</v>
      </c>
      <c r="X4" s="4" t="s">
        <v>45</v>
      </c>
      <c r="Y4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spans="1:9">
      <c r="A2" s="5">
        <v>999225530226069</v>
      </c>
      <c r="B2" s="6">
        <v>45138</v>
      </c>
      <c r="C2" s="6">
        <v>45139</v>
      </c>
      <c r="D2" s="4">
        <v>298</v>
      </c>
      <c r="E2" s="4" t="str">
        <f>VLOOKUP(A2,HOP!A:L,12,0)</f>
        <v>298.00</v>
      </c>
      <c r="F2" s="4" t="str">
        <f>VLOOKUP(A2,HOP!A:C,3,0)</f>
        <v>3673524</v>
      </c>
      <c r="G2" s="4">
        <f>D2-E2</f>
        <v>0</v>
      </c>
      <c r="H2" s="4" t="str">
        <f>$H$1&amp;F2</f>
        <v>，3673524</v>
      </c>
      <c r="I2" s="4" t="str">
        <f>VLOOKUP(A2,HOP!A:U,21,0)</f>
        <v>直连</v>
      </c>
    </row>
    <row r="3" s="4" customFormat="1" spans="1:9">
      <c r="A3" s="5">
        <v>999225700223690</v>
      </c>
      <c r="B3" s="6">
        <v>45138</v>
      </c>
      <c r="C3" s="6">
        <v>45139</v>
      </c>
      <c r="D3" s="4">
        <v>302</v>
      </c>
      <c r="E3" s="4" t="str">
        <f>VLOOKUP(A3,HOP!A:L,12,0)</f>
        <v>302.00</v>
      </c>
      <c r="F3" s="4" t="str">
        <f>VLOOKUP(A3,HOP!A:C,3,0)</f>
        <v>3709406</v>
      </c>
      <c r="G3" s="4">
        <f>D3-E3</f>
        <v>0</v>
      </c>
      <c r="H3" s="4" t="str">
        <f>$H$1&amp;F3</f>
        <v>，3709406</v>
      </c>
      <c r="I3" s="4" t="str">
        <f>VLOOKUP(A3,HOP!A:U,21,0)</f>
        <v>直连</v>
      </c>
    </row>
    <row r="4" s="4" customFormat="1" spans="1:9">
      <c r="A4" s="5">
        <v>999225700766345</v>
      </c>
      <c r="B4" s="6">
        <v>45138</v>
      </c>
      <c r="C4" s="6">
        <v>45139</v>
      </c>
      <c r="D4" s="4">
        <v>459</v>
      </c>
      <c r="E4" s="4" t="str">
        <f>VLOOKUP(A4,HOP!A:L,12,0)</f>
        <v>459.00</v>
      </c>
      <c r="F4" s="4" t="str">
        <f>VLOOKUP(A4,HOP!A:C,3,0)</f>
        <v>3709617</v>
      </c>
      <c r="G4" s="4">
        <f>D4-E4</f>
        <v>0</v>
      </c>
      <c r="H4" s="4" t="str">
        <f>$H$1&amp;F4</f>
        <v>，3709617</v>
      </c>
      <c r="I4" s="4" t="str">
        <f>VLOOKUP(A4,HOP!A:U,21,0)</f>
        <v>直连</v>
      </c>
    </row>
    <row r="6" spans="4:4">
      <c r="D6" s="4">
        <f>SUM(D2:D5)</f>
        <v>1059</v>
      </c>
    </row>
    <row r="8" spans="4:4">
      <c r="D8" s="4" t="s">
        <v>48</v>
      </c>
    </row>
    <row r="11" spans="1:1">
      <c r="A11" s="4" t="s">
        <v>49</v>
      </c>
    </row>
    <row r="12" spans="1:1">
      <c r="A12" s="4" t="s">
        <v>50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  <c r="U1" s="2" t="s">
        <v>68</v>
      </c>
      <c r="V1" s="2" t="s">
        <v>69</v>
      </c>
    </row>
    <row r="2" s="1" customFormat="1" spans="1:22">
      <c r="A2" s="3">
        <v>999225700766345</v>
      </c>
      <c r="B2" s="1" t="s">
        <v>70</v>
      </c>
      <c r="C2" s="1" t="s">
        <v>71</v>
      </c>
      <c r="D2" s="1" t="s">
        <v>72</v>
      </c>
      <c r="E2" s="1" t="s">
        <v>44</v>
      </c>
      <c r="F2" s="1" t="s">
        <v>73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 t="s">
        <v>85</v>
      </c>
      <c r="V2" s="1" t="s">
        <v>86</v>
      </c>
    </row>
    <row r="3" s="1" customFormat="1" spans="1:22">
      <c r="A3" s="3">
        <v>999225700223690</v>
      </c>
      <c r="B3" s="1" t="s">
        <v>70</v>
      </c>
      <c r="C3" s="1" t="s">
        <v>87</v>
      </c>
      <c r="D3" s="1" t="s">
        <v>88</v>
      </c>
      <c r="E3" s="1" t="s">
        <v>89</v>
      </c>
      <c r="F3" s="1" t="s">
        <v>73</v>
      </c>
      <c r="G3" s="1" t="s">
        <v>74</v>
      </c>
      <c r="H3" s="1" t="s">
        <v>75</v>
      </c>
      <c r="I3" s="1" t="s">
        <v>90</v>
      </c>
      <c r="J3" s="1" t="s">
        <v>77</v>
      </c>
      <c r="K3" s="1" t="s">
        <v>90</v>
      </c>
      <c r="L3" s="1" t="s">
        <v>90</v>
      </c>
      <c r="M3" s="1" t="s">
        <v>78</v>
      </c>
      <c r="N3" s="1" t="s">
        <v>78</v>
      </c>
      <c r="O3" s="1" t="s">
        <v>79</v>
      </c>
      <c r="P3" s="1" t="s">
        <v>80</v>
      </c>
      <c r="Q3" s="1" t="s">
        <v>81</v>
      </c>
      <c r="R3" s="1" t="s">
        <v>91</v>
      </c>
      <c r="S3" s="1" t="s">
        <v>83</v>
      </c>
      <c r="T3" s="1" t="s">
        <v>84</v>
      </c>
      <c r="U3" s="1" t="s">
        <v>85</v>
      </c>
      <c r="V3" s="1" t="s">
        <v>86</v>
      </c>
    </row>
    <row r="4" s="1" customFormat="1" spans="1:22">
      <c r="A4" s="3">
        <v>999225530226069</v>
      </c>
      <c r="B4" s="1" t="s">
        <v>92</v>
      </c>
      <c r="C4" s="1" t="s">
        <v>93</v>
      </c>
      <c r="D4" s="1" t="s">
        <v>88</v>
      </c>
      <c r="E4" s="1" t="s">
        <v>31</v>
      </c>
      <c r="F4" s="1" t="s">
        <v>73</v>
      </c>
      <c r="G4" s="1" t="s">
        <v>74</v>
      </c>
      <c r="H4" s="1" t="s">
        <v>75</v>
      </c>
      <c r="I4" s="1" t="s">
        <v>94</v>
      </c>
      <c r="J4" s="1" t="s">
        <v>77</v>
      </c>
      <c r="K4" s="1" t="s">
        <v>94</v>
      </c>
      <c r="L4" s="1" t="s">
        <v>94</v>
      </c>
      <c r="M4" s="1" t="s">
        <v>78</v>
      </c>
      <c r="N4" s="1" t="s">
        <v>78</v>
      </c>
      <c r="O4" s="1" t="s">
        <v>79</v>
      </c>
      <c r="P4" s="1" t="s">
        <v>80</v>
      </c>
      <c r="Q4" s="1" t="s">
        <v>81</v>
      </c>
      <c r="R4" s="1" t="s">
        <v>95</v>
      </c>
      <c r="S4" s="1" t="s">
        <v>83</v>
      </c>
      <c r="T4" s="1" t="s">
        <v>84</v>
      </c>
      <c r="U4" s="1" t="s">
        <v>85</v>
      </c>
      <c r="V4" s="1" t="s">
        <v>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2023-08-16T00:58:45Z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