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<sst xmlns="http://schemas.openxmlformats.org/spreadsheetml/2006/main" count="850" uniqueCount="280">
  <si>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</si>
  <si>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</si>
  <si>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</si>
  <si>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</si>
  <si>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</si>
  <si>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</si>
  <si>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</si>
  <si>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</si>
  <si>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</si>
  <si>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</si>
  <si>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</si>
  <si>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</si>
  <si>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</si>
  <si>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</si>
  <si>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</si>
  <si>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</si>
  <si>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</si>
  <si>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</si>
  <si>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</si>
  <si>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</si>
  <si>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</si>
  <si>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</si>
  <si>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</si>
  <si>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</si>
  <si>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</si>
  <si>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999224425781623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</si>
  <si>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</si>
  <si>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</si>
  <si>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</si>
  <si>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</si>
  <si>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</si>
  <si>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WANG/JIONG,HUANG/WANGBANG</t>
  </si>
  <si>
    <t>CA363230819CNY</t>
  </si>
  <si>
    <t>未提现</t>
  </si>
  <si>
    <t>携程开票</t>
  </si>
  <si>
    <t xml:space="preserve">	</t>
  </si>
  <si>
    <t xml:space="preserve">999224809401913	</t>
  </si>
  <si>
    <t>[香港]香港九龙酒店(The Kowloon Hotel)(9826444)</t>
  </si>
  <si>
    <t>高级房(至少提前5天预订)(至少连住2晚及以上)&lt;双人入住&gt;&lt;内宾&gt;&lt;无早&gt;</t>
  </si>
  <si>
    <t>XU/WENJIE,GU/HUANGJIE</t>
  </si>
  <si>
    <t xml:space="preserve">3512421	</t>
  </si>
  <si>
    <t xml:space="preserve">999225265721920	</t>
  </si>
  <si>
    <t>豪华房(至少提前5天预订)(至少连住2晚及以上)&lt;双人入住&gt;&lt;内宾&gt;&lt;无早&gt;</t>
  </si>
  <si>
    <t>ZHANG/QI,LIU/JIE</t>
  </si>
  <si>
    <t xml:space="preserve">3622516	</t>
  </si>
  <si>
    <t xml:space="preserve">999225398008902	</t>
  </si>
  <si>
    <t>YU/Liyan,ZHOU/Jiashu</t>
  </si>
  <si>
    <t xml:space="preserve">3649633	</t>
  </si>
  <si>
    <t xml:space="preserve">11779640	</t>
  </si>
  <si>
    <t xml:space="preserve">999225419145829	</t>
  </si>
  <si>
    <t>[香港]香港九龙海逸君绰酒店(Harbour Grand Kowloon)(17095949)</t>
  </si>
  <si>
    <t>高级客房(至少连住2晚及以上)&lt;特惠&gt;&lt;双人入住&gt;&lt;内宾&gt;&lt;无早&gt;</t>
  </si>
  <si>
    <t>ZENG/KAIMING,YE/BAIMEI</t>
  </si>
  <si>
    <t xml:space="preserve">3653577	</t>
  </si>
  <si>
    <t xml:space="preserve">25434175009	</t>
  </si>
  <si>
    <t>XIAO/YING,LI/CHANGKE</t>
  </si>
  <si>
    <t xml:space="preserve">3655966	</t>
  </si>
  <si>
    <t xml:space="preserve">999225478756602	</t>
  </si>
  <si>
    <t>FU/HENRY,WANG/YAN</t>
  </si>
  <si>
    <t xml:space="preserve">3664148	</t>
  </si>
  <si>
    <t xml:space="preserve">999225543500115	</t>
  </si>
  <si>
    <t>[梅州]梅州昌盛豪生大酒店(45834822)</t>
  </si>
  <si>
    <t>柚见客家——非遗套房&lt;超值特惠&gt;&lt;双人入住&gt;&lt;双早&gt;</t>
  </si>
  <si>
    <t>包磊</t>
  </si>
  <si>
    <t xml:space="preserve">594894	</t>
  </si>
  <si>
    <t xml:space="preserve">999225543527776	</t>
  </si>
  <si>
    <t>柚见汝——非遗大床房&lt;超值特惠&gt;&lt;双人入住&gt;&lt;双早&gt;</t>
  </si>
  <si>
    <t>连喜庆</t>
  </si>
  <si>
    <t xml:space="preserve">594893	</t>
  </si>
  <si>
    <t xml:space="preserve">999225557191084	</t>
  </si>
  <si>
    <t>HUANG/LINGLIN,HUANG/LIPING</t>
  </si>
  <si>
    <t xml:space="preserve">3679368	</t>
  </si>
  <si>
    <t xml:space="preserve">999225558794508	</t>
  </si>
  <si>
    <t>HUANG/XIAOHUI,HUANG/ZIQIAN,XU/ZHIXUE,ZHANG/XINYU</t>
  </si>
  <si>
    <t xml:space="preserve">3679943	</t>
  </si>
  <si>
    <t xml:space="preserve">999225559824314	</t>
  </si>
  <si>
    <t>SHAO/MEIQI,WANG/XIAOFEN</t>
  </si>
  <si>
    <t xml:space="preserve">3680313	</t>
  </si>
  <si>
    <t xml:space="preserve">999225561568718	</t>
  </si>
  <si>
    <t>LIN/BO,ZHANG/GUANGYUN,SUN/TAO,JIANG/YIPING</t>
  </si>
  <si>
    <t xml:space="preserve">3680918	</t>
  </si>
  <si>
    <t xml:space="preserve">999225597825766	</t>
  </si>
  <si>
    <t>[香港]历山酒店(Hotel Alexandra)(105646626)</t>
  </si>
  <si>
    <t>梅花客房 (城市景观)(至少提前5天预订)(至少连住2晚及以上)&lt;双人入住&gt;&lt;内宾&gt;&lt;无早&gt;</t>
  </si>
  <si>
    <t>SUGENG/HOO</t>
  </si>
  <si>
    <t xml:space="preserve">3687528	</t>
  </si>
  <si>
    <t xml:space="preserve">13059606	</t>
  </si>
  <si>
    <t xml:space="preserve">999225602663152	</t>
  </si>
  <si>
    <t>[梅州]梅州白天鹅迎宾馆(100697959)</t>
  </si>
  <si>
    <t>商务城景双床房&lt;双人入住&gt;&lt;限量抢购&gt;&lt;双早&gt;&lt;日历房套餐高价值&gt;&lt;新酒店礼盒&gt;</t>
  </si>
  <si>
    <t>张毅,张毅,张毅</t>
  </si>
  <si>
    <t xml:space="preserve">999225602870860	</t>
  </si>
  <si>
    <t>张毅,梁士才,梁士才,梁士才</t>
  </si>
  <si>
    <t xml:space="preserve">999225603741008	</t>
  </si>
  <si>
    <t>商务江景双床房&lt;超值特惠&gt;&lt;双人入住&gt;&lt;日历房套餐高价值&gt;&lt;单早&gt;&lt;新酒店礼盒&gt;</t>
  </si>
  <si>
    <t>LAU/KAM FUNG</t>
  </si>
  <si>
    <t xml:space="preserve">999225609122162	</t>
  </si>
  <si>
    <t>Ding/Juejin,Ding/Henian</t>
  </si>
  <si>
    <t xml:space="preserve">3689838	</t>
  </si>
  <si>
    <t xml:space="preserve">999225612957896	</t>
  </si>
  <si>
    <t>WANG/LIJUN</t>
  </si>
  <si>
    <t xml:space="preserve">3690441	</t>
  </si>
  <si>
    <t xml:space="preserve">999225637263835	</t>
  </si>
  <si>
    <t>CHEN/QING,chen/qing</t>
  </si>
  <si>
    <t xml:space="preserve">3695210	</t>
  </si>
  <si>
    <t xml:space="preserve">999225637292301	</t>
  </si>
  <si>
    <t>XIANG/JIE</t>
  </si>
  <si>
    <t xml:space="preserve">3695214	</t>
  </si>
  <si>
    <t xml:space="preserve">999225643141072	</t>
  </si>
  <si>
    <t>傅扬</t>
  </si>
  <si>
    <t>取消</t>
  </si>
  <si>
    <t xml:space="preserve">999225718090475	</t>
  </si>
  <si>
    <t>贾鹏</t>
  </si>
  <si>
    <t xml:space="preserve">596052	</t>
  </si>
  <si>
    <t xml:space="preserve">999225735445475	</t>
  </si>
  <si>
    <t>[香港]米易商务宾馆(ME EASY HOSTEL)(106320562)</t>
  </si>
  <si>
    <t>大床房&lt;特惠专享&gt;&lt;双人入住&gt;&lt;无早&gt;</t>
  </si>
  <si>
    <t>xiong/rong</t>
  </si>
  <si>
    <t xml:space="preserve">3716645	</t>
  </si>
  <si>
    <t xml:space="preserve">999225782969719	</t>
  </si>
  <si>
    <t>蒲丽</t>
  </si>
  <si>
    <t xml:space="preserve">596444	</t>
  </si>
  <si>
    <t xml:space="preserve">999225785438087	</t>
  </si>
  <si>
    <t>[梅州]梅州新飞腾艺术酒店(100914635)</t>
  </si>
  <si>
    <t>豪华主题大床房&lt;特惠专享&gt;&lt;双人入住&gt;&lt;无早&gt;</t>
  </si>
  <si>
    <t>蓝志宁</t>
  </si>
  <si>
    <t xml:space="preserve">3726975	</t>
  </si>
  <si>
    <t xml:space="preserve">999225787973094	</t>
  </si>
  <si>
    <t>[梅州]梅州麓湖山酒店(67856423)</t>
  </si>
  <si>
    <t>标准双床房&lt;双人入住&gt;&lt;升级特惠&gt;&lt;双早&gt;</t>
  </si>
  <si>
    <t>胡利锋</t>
  </si>
  <si>
    <t xml:space="preserve">999225789054741	</t>
  </si>
  <si>
    <t>李子园</t>
  </si>
  <si>
    <t xml:space="preserve">999225789743999	</t>
  </si>
  <si>
    <t>零压豪华双床房&lt;超值特惠&gt;&lt;双人入住&gt;&lt;双早&gt;&lt;日历房套餐高价值&gt;&lt;新酒店礼盒&gt;</t>
  </si>
  <si>
    <t>李克俭</t>
  </si>
  <si>
    <t xml:space="preserve">999225796124925	</t>
  </si>
  <si>
    <t>莫亦光</t>
  </si>
  <si>
    <t xml:space="preserve">999225797618891	</t>
  </si>
  <si>
    <t>王文欣</t>
  </si>
  <si>
    <t xml:space="preserve">3729943	</t>
  </si>
  <si>
    <t>，</t>
  </si>
  <si>
    <t>202307241024450021</t>
  </si>
  <si>
    <t>202307241024090020</t>
  </si>
  <si>
    <t>202307261946000068</t>
  </si>
  <si>
    <t>202307261952150068</t>
  </si>
  <si>
    <t>202307262052530071</t>
  </si>
  <si>
    <t>202307311826130020</t>
  </si>
  <si>
    <t>202308031130350077</t>
  </si>
  <si>
    <t>202308031531500025</t>
  </si>
  <si>
    <t>202308031638110068</t>
  </si>
  <si>
    <t>202308031713450021</t>
  </si>
  <si>
    <t>202308032158100068</t>
  </si>
  <si>
    <t>A230819095323481</t>
  </si>
  <si>
    <t>房集：i230819095250 8273.8元</t>
  </si>
  <si>
    <t>CNY / HKD 当前参考汇率: 1.071898215</t>
  </si>
  <si>
    <t>总计：66723.2 CNY/
71520.48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</si>
  <si>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</si>
  <si>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</si>
  <si>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</si>
  <si>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</si>
  <si>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</si>
  <si>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</si>
  <si>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</si>
  <si>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</si>
  <si>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</si>
  <si>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</si>
  <si>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</si>
  <si>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</si>
  <si>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</si>
  <si>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</si>
  <si>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</si>
  <si>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</si>
  <si>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</si>
  <si>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</si>
  <si>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</si>
  <si>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2023-08-03</t>
  </si>
  <si>
    <t>3729943</t>
  </si>
  <si>
    <t>梅州新飞腾艺术酒店</t>
  </si>
  <si>
    <t>2023-08-04</t>
  </si>
  <si>
    <t>退房日周结</t>
  </si>
  <si>
    <t>122.40</t>
  </si>
  <si>
    <t>RMB</t>
  </si>
  <si>
    <t>0</t>
  </si>
  <si>
    <t>0.00</t>
  </si>
  <si>
    <t>携程国内直连(DD)</t>
  </si>
  <si>
    <t>01.011249</t>
  </si>
  <si>
    <t>2023-08-03 22:22:19</t>
  </si>
  <si>
    <t>否</t>
  </si>
  <si>
    <t>汇智国际旅游发展有限公司</t>
  </si>
  <si>
    <t>直采</t>
  </si>
  <si>
    <t>中国</t>
  </si>
  <si>
    <t>3726975</t>
  </si>
  <si>
    <t>2023-08-03 13:19:00</t>
  </si>
  <si>
    <t>2023-08-01</t>
  </si>
  <si>
    <t>3716645</t>
  </si>
  <si>
    <t>米易商务宾馆</t>
  </si>
  <si>
    <t>xiong rong</t>
  </si>
  <si>
    <t>285.60</t>
  </si>
  <si>
    <t>2023-08-01 13:31:38</t>
  </si>
  <si>
    <t>2023-07-28</t>
  </si>
  <si>
    <t>3695214</t>
  </si>
  <si>
    <t>香港九龙海逸君绰酒店</t>
  </si>
  <si>
    <t>XIANG JIE</t>
  </si>
  <si>
    <t>2023-08-02</t>
  </si>
  <si>
    <t>2122.00</t>
  </si>
  <si>
    <t>2023-07-28 11:37:35</t>
  </si>
  <si>
    <t>3695210</t>
  </si>
  <si>
    <t>CHEN QING,chen qing</t>
  </si>
  <si>
    <t>2023-07-28 11:38:34</t>
  </si>
  <si>
    <t>2023-07-27</t>
  </si>
  <si>
    <t>3690441</t>
  </si>
  <si>
    <t>香港九龙酒店</t>
  </si>
  <si>
    <t>WANG LIJUN</t>
  </si>
  <si>
    <t>1748.00</t>
  </si>
  <si>
    <t>2023-07-27 11:05:48</t>
  </si>
  <si>
    <t>2023-07-26</t>
  </si>
  <si>
    <t>3689838</t>
  </si>
  <si>
    <t>Ding Juejin,Ding Henian</t>
  </si>
  <si>
    <t>5928.00</t>
  </si>
  <si>
    <t>2023-07-27 17:45:38</t>
  </si>
  <si>
    <t>3687528</t>
  </si>
  <si>
    <t>历山酒店</t>
  </si>
  <si>
    <t>SUGENG HOO</t>
  </si>
  <si>
    <t>2023-07-31</t>
  </si>
  <si>
    <t>3244.00</t>
  </si>
  <si>
    <t>2023-07-26 14:56:05</t>
  </si>
  <si>
    <t>2023-07-24</t>
  </si>
  <si>
    <t>3680918</t>
  </si>
  <si>
    <t>LIN BO,ZHANG GUANGYUN,SUN TAO,JIANG YIPING</t>
  </si>
  <si>
    <t>5766.00</t>
  </si>
  <si>
    <t>2023-07-26 17:14:08</t>
  </si>
  <si>
    <t>3680313</t>
  </si>
  <si>
    <t>SHAO MEIQI,WANG XIAOFEN</t>
  </si>
  <si>
    <t>1922.00</t>
  </si>
  <si>
    <t>2023-07-25 12:02:32</t>
  </si>
  <si>
    <t>3679943</t>
  </si>
  <si>
    <t>HUANG XIAOHUI,HUANG ZIQIAN,XU ZHIXUE,ZHANG XINYU</t>
  </si>
  <si>
    <t>2023-07-30</t>
  </si>
  <si>
    <t>8886.00</t>
  </si>
  <si>
    <t>2023-07-25 12:03:03</t>
  </si>
  <si>
    <t>3679368</t>
  </si>
  <si>
    <t>HUANG LINGLIN,HUANG LIPING</t>
  </si>
  <si>
    <t>5742.00</t>
  </si>
  <si>
    <t>2023-07-26 17:12:31</t>
  </si>
  <si>
    <t>2023-07-21</t>
  </si>
  <si>
    <t>3664148</t>
  </si>
  <si>
    <t>FU HENRY,WANG YAN</t>
  </si>
  <si>
    <t>2871.00</t>
  </si>
  <si>
    <t>2023-07-25 12:05:51</t>
  </si>
  <si>
    <t>2023-07-19</t>
  </si>
  <si>
    <t>3655966</t>
  </si>
  <si>
    <t>XIAO YING,LI CHANGKE</t>
  </si>
  <si>
    <t>2023-07-26 17:10:17</t>
  </si>
  <si>
    <t>2023-07-18</t>
  </si>
  <si>
    <t>3653577</t>
  </si>
  <si>
    <t>ZENG KAIMING,YE BAIMEI</t>
  </si>
  <si>
    <t>3880.00</t>
  </si>
  <si>
    <t>2023-07-25 17:17:56</t>
  </si>
  <si>
    <t>2023-07-17</t>
  </si>
  <si>
    <t>3649633</t>
  </si>
  <si>
    <t>香港富荟旺角酒店</t>
  </si>
  <si>
    <t>YU Liyan,ZHOU Jiashu</t>
  </si>
  <si>
    <t>2996.00</t>
  </si>
  <si>
    <t>2023-07-19 13:45:33</t>
  </si>
  <si>
    <t>2023-07-11</t>
  </si>
  <si>
    <t>3622516</t>
  </si>
  <si>
    <t>ZHANG QI,LIU JIE</t>
  </si>
  <si>
    <t>3952.00</t>
  </si>
  <si>
    <t>2023-07-25 13:43:25</t>
  </si>
  <si>
    <t>2023-06-16</t>
  </si>
  <si>
    <t>3512421</t>
  </si>
  <si>
    <t>XU WENJIE,GU HUANGJIE</t>
  </si>
  <si>
    <t>1664.00</t>
  </si>
  <si>
    <t>2023-07-06 14:51:37</t>
  </si>
  <si>
    <t>2023-05-26</t>
  </si>
  <si>
    <t>3424498</t>
  </si>
  <si>
    <t>WANG JIONG,HUANG WANGBANG</t>
  </si>
  <si>
    <t>2205.00</t>
  </si>
  <si>
    <t>2023-07-06 12:04:33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</si>
</sst>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15</xdr:col>
      <xdr:colOff>85725</xdr:colOff>
      <xdr:row>74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86400"/>
          <a:ext cx="108108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45139</v>
      </c>
      <c r="G2" s="6">
        <v>45142</v>
      </c>
      <c r="H2" s="4">
        <v>1</v>
      </c>
      <c r="I2" s="4">
        <v>3</v>
      </c>
      <c r="J2" s="4">
        <v>3</v>
      </c>
      <c r="K2" s="4" t="s">
        <v>30</v>
      </c>
      <c r="L2" s="4">
        <v>2205</v>
      </c>
      <c r="M2" s="4">
        <v>2205</v>
      </c>
      <c r="N2" s="4" t="s">
        <v>31</v>
      </c>
      <c r="O2" s="4" t="s">
        <v>32</v>
      </c>
      <c r="P2" s="4" t="s">
        <v>33</v>
      </c>
      <c r="Q2" s="4">
        <v>0</v>
      </c>
      <c r="R2" s="7">
        <v>45072</v>
      </c>
      <c r="S2" s="6">
        <v>45157</v>
      </c>
      <c r="T2" s="4" t="s">
        <v>34</v>
      </c>
      <c r="U2" s="4">
        <v>2205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45140</v>
      </c>
      <c r="G3" s="6">
        <v>45142</v>
      </c>
      <c r="H3" s="4">
        <v>1</v>
      </c>
      <c r="I3" s="4">
        <v>2</v>
      </c>
      <c r="J3" s="4">
        <v>2</v>
      </c>
      <c r="K3" s="4" t="s">
        <v>30</v>
      </c>
      <c r="L3" s="4">
        <v>1664</v>
      </c>
      <c r="M3" s="4">
        <v>1664</v>
      </c>
      <c r="N3" s="4" t="s">
        <v>39</v>
      </c>
      <c r="O3" s="4" t="s">
        <v>32</v>
      </c>
      <c r="P3" s="4" t="s">
        <v>33</v>
      </c>
      <c r="Q3" s="4">
        <v>0</v>
      </c>
      <c r="R3" s="7">
        <v>45093.0000115741</v>
      </c>
      <c r="S3" s="6">
        <v>45157</v>
      </c>
      <c r="T3" s="4" t="s">
        <v>34</v>
      </c>
      <c r="U3" s="4">
        <v>1664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42</v>
      </c>
      <c r="F4" s="6">
        <v>45140</v>
      </c>
      <c r="G4" s="6">
        <v>45142</v>
      </c>
      <c r="H4" s="4">
        <v>2</v>
      </c>
      <c r="I4" s="4">
        <v>2</v>
      </c>
      <c r="J4" s="4">
        <v>4</v>
      </c>
      <c r="K4" s="4" t="s">
        <v>30</v>
      </c>
      <c r="L4" s="4">
        <v>3952</v>
      </c>
      <c r="M4" s="4">
        <v>3952</v>
      </c>
      <c r="N4" s="4" t="s">
        <v>43</v>
      </c>
      <c r="O4" s="4" t="s">
        <v>32</v>
      </c>
      <c r="P4" s="4" t="s">
        <v>33</v>
      </c>
      <c r="Q4" s="4">
        <v>0</v>
      </c>
      <c r="R4" s="7">
        <v>45118</v>
      </c>
      <c r="S4" s="6">
        <v>45157</v>
      </c>
      <c r="T4" s="4" t="s">
        <v>34</v>
      </c>
      <c r="U4" s="4">
        <v>3952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45138</v>
      </c>
      <c r="G5" s="6">
        <v>45142</v>
      </c>
      <c r="H5" s="4">
        <v>1</v>
      </c>
      <c r="I5" s="4">
        <v>4</v>
      </c>
      <c r="J5" s="4">
        <v>4</v>
      </c>
      <c r="K5" s="4" t="s">
        <v>30</v>
      </c>
      <c r="L5" s="4">
        <v>2996</v>
      </c>
      <c r="M5" s="4">
        <v>2996</v>
      </c>
      <c r="N5" s="4" t="s">
        <v>46</v>
      </c>
      <c r="O5" s="4" t="s">
        <v>32</v>
      </c>
      <c r="P5" s="4" t="s">
        <v>33</v>
      </c>
      <c r="Q5" s="4">
        <v>0</v>
      </c>
      <c r="R5" s="7">
        <v>45124.0000115741</v>
      </c>
      <c r="S5" s="6">
        <v>45157</v>
      </c>
      <c r="T5" s="4" t="s">
        <v>34</v>
      </c>
      <c r="U5" s="4">
        <v>2996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45138</v>
      </c>
      <c r="G6" s="6">
        <v>45142</v>
      </c>
      <c r="H6" s="4">
        <v>1</v>
      </c>
      <c r="I6" s="4">
        <v>4</v>
      </c>
      <c r="J6" s="4">
        <v>4</v>
      </c>
      <c r="K6" s="4" t="s">
        <v>30</v>
      </c>
      <c r="L6" s="4">
        <v>3880</v>
      </c>
      <c r="M6" s="4">
        <v>3880</v>
      </c>
      <c r="N6" s="4" t="s">
        <v>52</v>
      </c>
      <c r="O6" s="4" t="s">
        <v>32</v>
      </c>
      <c r="P6" s="4" t="s">
        <v>33</v>
      </c>
      <c r="Q6" s="4">
        <v>0</v>
      </c>
      <c r="R6" s="7">
        <v>45125.0000115741</v>
      </c>
      <c r="S6" s="6">
        <v>45157</v>
      </c>
      <c r="T6" s="4" t="s">
        <v>34</v>
      </c>
      <c r="U6" s="4">
        <v>3880</v>
      </c>
      <c r="V6" s="4">
        <v>0</v>
      </c>
      <c r="W6" s="4">
        <v>0</v>
      </c>
      <c r="X6" s="4" t="s">
        <v>53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37</v>
      </c>
      <c r="E7" s="4" t="s">
        <v>42</v>
      </c>
      <c r="F7" s="6">
        <v>45139</v>
      </c>
      <c r="G7" s="6">
        <v>45142</v>
      </c>
      <c r="H7" s="4">
        <v>1</v>
      </c>
      <c r="I7" s="4">
        <v>3</v>
      </c>
      <c r="J7" s="4">
        <v>3</v>
      </c>
      <c r="K7" s="4" t="s">
        <v>30</v>
      </c>
      <c r="L7" s="4">
        <v>2871</v>
      </c>
      <c r="M7" s="4">
        <v>2871</v>
      </c>
      <c r="N7" s="4" t="s">
        <v>55</v>
      </c>
      <c r="O7" s="4" t="s">
        <v>32</v>
      </c>
      <c r="P7" s="4" t="s">
        <v>33</v>
      </c>
      <c r="Q7" s="4">
        <v>0</v>
      </c>
      <c r="R7" s="7">
        <v>45126.0000115741</v>
      </c>
      <c r="S7" s="6">
        <v>45157</v>
      </c>
      <c r="T7" s="4" t="s">
        <v>34</v>
      </c>
      <c r="U7" s="4">
        <v>2871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37</v>
      </c>
      <c r="E8" s="4" t="s">
        <v>42</v>
      </c>
      <c r="F8" s="6">
        <v>45139</v>
      </c>
      <c r="G8" s="6">
        <v>45142</v>
      </c>
      <c r="H8" s="4">
        <v>1</v>
      </c>
      <c r="I8" s="4">
        <v>3</v>
      </c>
      <c r="J8" s="4">
        <v>3</v>
      </c>
      <c r="K8" s="4" t="s">
        <v>30</v>
      </c>
      <c r="L8" s="4">
        <v>2871</v>
      </c>
      <c r="M8" s="4">
        <v>2871</v>
      </c>
      <c r="N8" s="4" t="s">
        <v>58</v>
      </c>
      <c r="O8" s="4" t="s">
        <v>32</v>
      </c>
      <c r="P8" s="4" t="s">
        <v>33</v>
      </c>
      <c r="Q8" s="4">
        <v>0</v>
      </c>
      <c r="R8" s="7">
        <v>45128</v>
      </c>
      <c r="S8" s="6">
        <v>45157</v>
      </c>
      <c r="T8" s="4" t="s">
        <v>34</v>
      </c>
      <c r="U8" s="4">
        <v>2871</v>
      </c>
      <c r="V8" s="4">
        <v>0</v>
      </c>
      <c r="W8" s="4">
        <v>0</v>
      </c>
      <c r="X8" s="4" t="s">
        <v>59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45140</v>
      </c>
      <c r="G9" s="6">
        <v>45142</v>
      </c>
      <c r="H9" s="4">
        <v>1</v>
      </c>
      <c r="I9" s="4">
        <v>2</v>
      </c>
      <c r="J9" s="4">
        <v>2</v>
      </c>
      <c r="K9" s="4" t="s">
        <v>30</v>
      </c>
      <c r="L9" s="4">
        <v>1665</v>
      </c>
      <c r="M9" s="4">
        <v>1665</v>
      </c>
      <c r="N9" s="4" t="s">
        <v>63</v>
      </c>
      <c r="O9" s="4" t="s">
        <v>32</v>
      </c>
      <c r="P9" s="4" t="s">
        <v>33</v>
      </c>
      <c r="Q9" s="4">
        <v>0</v>
      </c>
      <c r="R9" s="7">
        <v>45131.0000115741</v>
      </c>
      <c r="S9" s="6">
        <v>45157</v>
      </c>
      <c r="T9" s="4" t="s">
        <v>34</v>
      </c>
      <c r="U9" s="4">
        <v>1665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61</v>
      </c>
      <c r="E10" s="4" t="s">
        <v>66</v>
      </c>
      <c r="F10" s="6">
        <v>45140</v>
      </c>
      <c r="G10" s="6">
        <v>45142</v>
      </c>
      <c r="H10" s="4">
        <v>1</v>
      </c>
      <c r="I10" s="4">
        <v>2</v>
      </c>
      <c r="J10" s="4">
        <v>2</v>
      </c>
      <c r="K10" s="4" t="s">
        <v>30</v>
      </c>
      <c r="L10" s="4">
        <v>924</v>
      </c>
      <c r="M10" s="4">
        <v>924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45131</v>
      </c>
      <c r="S10" s="6">
        <v>45157</v>
      </c>
      <c r="T10" s="4" t="s">
        <v>34</v>
      </c>
      <c r="U10" s="4">
        <v>924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37</v>
      </c>
      <c r="E11" s="4" t="s">
        <v>42</v>
      </c>
      <c r="F11" s="6">
        <v>45139</v>
      </c>
      <c r="G11" s="6">
        <v>45142</v>
      </c>
      <c r="H11" s="4">
        <v>2</v>
      </c>
      <c r="I11" s="4">
        <v>3</v>
      </c>
      <c r="J11" s="4">
        <v>6</v>
      </c>
      <c r="K11" s="4" t="s">
        <v>30</v>
      </c>
      <c r="L11" s="4">
        <v>5742</v>
      </c>
      <c r="M11" s="4">
        <v>5742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45131.0000115741</v>
      </c>
      <c r="S11" s="6">
        <v>45157</v>
      </c>
      <c r="T11" s="4" t="s">
        <v>34</v>
      </c>
      <c r="U11" s="4">
        <v>5742</v>
      </c>
      <c r="V11" s="4">
        <v>0</v>
      </c>
      <c r="W11" s="4">
        <v>0</v>
      </c>
      <c r="X11" s="4" t="s">
        <v>71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37</v>
      </c>
      <c r="E12" s="4" t="s">
        <v>38</v>
      </c>
      <c r="F12" s="6">
        <v>45137</v>
      </c>
      <c r="G12" s="6">
        <v>45142</v>
      </c>
      <c r="H12" s="4">
        <v>2</v>
      </c>
      <c r="I12" s="4">
        <v>5</v>
      </c>
      <c r="J12" s="4">
        <v>10</v>
      </c>
      <c r="K12" s="4" t="s">
        <v>30</v>
      </c>
      <c r="L12" s="4">
        <v>8886</v>
      </c>
      <c r="M12" s="4">
        <v>8886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45131.0000115741</v>
      </c>
      <c r="S12" s="6">
        <v>45157</v>
      </c>
      <c r="T12" s="4" t="s">
        <v>34</v>
      </c>
      <c r="U12" s="4">
        <v>8886</v>
      </c>
      <c r="V12" s="4">
        <v>0</v>
      </c>
      <c r="W12" s="4">
        <v>0</v>
      </c>
      <c r="X12" s="4" t="s">
        <v>74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37</v>
      </c>
      <c r="E13" s="4" t="s">
        <v>42</v>
      </c>
      <c r="F13" s="6">
        <v>45140</v>
      </c>
      <c r="G13" s="6">
        <v>45142</v>
      </c>
      <c r="H13" s="4">
        <v>1</v>
      </c>
      <c r="I13" s="4">
        <v>2</v>
      </c>
      <c r="J13" s="4">
        <v>2</v>
      </c>
      <c r="K13" s="4" t="s">
        <v>30</v>
      </c>
      <c r="L13" s="4">
        <v>1922</v>
      </c>
      <c r="M13" s="4">
        <v>1922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45131.0000115741</v>
      </c>
      <c r="S13" s="6">
        <v>45157</v>
      </c>
      <c r="T13" s="4" t="s">
        <v>34</v>
      </c>
      <c r="U13" s="4">
        <v>1922</v>
      </c>
      <c r="V13" s="4">
        <v>0</v>
      </c>
      <c r="W13" s="4">
        <v>0</v>
      </c>
      <c r="X13" s="4" t="s">
        <v>77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37</v>
      </c>
      <c r="E14" s="4" t="s">
        <v>42</v>
      </c>
      <c r="F14" s="6">
        <v>45140</v>
      </c>
      <c r="G14" s="6">
        <v>45142</v>
      </c>
      <c r="H14" s="4">
        <v>3</v>
      </c>
      <c r="I14" s="4">
        <v>2</v>
      </c>
      <c r="J14" s="4">
        <v>6</v>
      </c>
      <c r="K14" s="4" t="s">
        <v>30</v>
      </c>
      <c r="L14" s="4">
        <v>5766</v>
      </c>
      <c r="M14" s="4">
        <v>5766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45131</v>
      </c>
      <c r="S14" s="6">
        <v>45157</v>
      </c>
      <c r="T14" s="4" t="s">
        <v>34</v>
      </c>
      <c r="U14" s="4">
        <v>5766</v>
      </c>
      <c r="V14" s="4">
        <v>0</v>
      </c>
      <c r="W14" s="4">
        <v>0</v>
      </c>
      <c r="X14" s="4" t="s">
        <v>80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45138</v>
      </c>
      <c r="G15" s="6">
        <v>45142</v>
      </c>
      <c r="H15" s="4">
        <v>1</v>
      </c>
      <c r="I15" s="4">
        <v>4</v>
      </c>
      <c r="J15" s="4">
        <v>4</v>
      </c>
      <c r="K15" s="4" t="s">
        <v>30</v>
      </c>
      <c r="L15" s="4">
        <v>3244</v>
      </c>
      <c r="M15" s="4">
        <v>3244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45133</v>
      </c>
      <c r="S15" s="6">
        <v>45157</v>
      </c>
      <c r="T15" s="4" t="s">
        <v>34</v>
      </c>
      <c r="U15" s="4">
        <v>3244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45141</v>
      </c>
      <c r="G16" s="6">
        <v>45142</v>
      </c>
      <c r="H16" s="4">
        <v>3</v>
      </c>
      <c r="I16" s="4">
        <v>1</v>
      </c>
      <c r="J16" s="4">
        <v>3</v>
      </c>
      <c r="K16" s="4" t="s">
        <v>30</v>
      </c>
      <c r="L16" s="4">
        <v>871.5</v>
      </c>
      <c r="M16" s="4">
        <v>871.5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45133</v>
      </c>
      <c r="S16" s="6">
        <v>45157</v>
      </c>
      <c r="T16" s="4" t="s">
        <v>34</v>
      </c>
      <c r="U16" s="4">
        <v>871.5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45141</v>
      </c>
      <c r="G17" s="6">
        <v>45142</v>
      </c>
      <c r="H17" s="4">
        <v>4</v>
      </c>
      <c r="I17" s="4">
        <v>1</v>
      </c>
      <c r="J17" s="4">
        <v>4</v>
      </c>
      <c r="K17" s="4" t="s">
        <v>30</v>
      </c>
      <c r="L17" s="4">
        <v>1162</v>
      </c>
      <c r="M17" s="4">
        <v>1162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45133</v>
      </c>
      <c r="S17" s="6">
        <v>45157</v>
      </c>
      <c r="T17" s="4" t="s">
        <v>34</v>
      </c>
      <c r="U17" s="4">
        <v>1162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88</v>
      </c>
      <c r="E18" s="4" t="s">
        <v>94</v>
      </c>
      <c r="F18" s="6">
        <v>45140</v>
      </c>
      <c r="G18" s="6">
        <v>45142</v>
      </c>
      <c r="H18" s="4">
        <v>2</v>
      </c>
      <c r="I18" s="4">
        <v>2</v>
      </c>
      <c r="J18" s="4">
        <v>4</v>
      </c>
      <c r="K18" s="4" t="s">
        <v>30</v>
      </c>
      <c r="L18" s="4">
        <v>1176</v>
      </c>
      <c r="M18" s="4">
        <v>1176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45133.0000115741</v>
      </c>
      <c r="S18" s="6">
        <v>45157</v>
      </c>
      <c r="T18" s="4" t="s">
        <v>34</v>
      </c>
      <c r="U18" s="4">
        <v>1176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37</v>
      </c>
      <c r="E19" s="4" t="s">
        <v>42</v>
      </c>
      <c r="F19" s="6">
        <v>45139</v>
      </c>
      <c r="G19" s="6">
        <v>45142</v>
      </c>
      <c r="H19" s="4">
        <v>2</v>
      </c>
      <c r="I19" s="4">
        <v>3</v>
      </c>
      <c r="J19" s="4">
        <v>6</v>
      </c>
      <c r="K19" s="4" t="s">
        <v>30</v>
      </c>
      <c r="L19" s="4">
        <v>5928</v>
      </c>
      <c r="M19" s="4">
        <v>5928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45133.0000115741</v>
      </c>
      <c r="S19" s="6">
        <v>45157</v>
      </c>
      <c r="T19" s="4" t="s">
        <v>34</v>
      </c>
      <c r="U19" s="4">
        <v>5928</v>
      </c>
      <c r="V19" s="4">
        <v>0</v>
      </c>
      <c r="W19" s="4">
        <v>0</v>
      </c>
      <c r="X19" s="4" t="s">
        <v>98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37</v>
      </c>
      <c r="E20" s="4" t="s">
        <v>38</v>
      </c>
      <c r="F20" s="6">
        <v>45140</v>
      </c>
      <c r="G20" s="6">
        <v>45142</v>
      </c>
      <c r="H20" s="4">
        <v>1</v>
      </c>
      <c r="I20" s="4">
        <v>2</v>
      </c>
      <c r="J20" s="4">
        <v>2</v>
      </c>
      <c r="K20" s="4" t="s">
        <v>30</v>
      </c>
      <c r="L20" s="4">
        <v>1748</v>
      </c>
      <c r="M20" s="4">
        <v>1748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45134</v>
      </c>
      <c r="S20" s="6">
        <v>45157</v>
      </c>
      <c r="T20" s="4" t="s">
        <v>34</v>
      </c>
      <c r="U20" s="4">
        <v>1748</v>
      </c>
      <c r="V20" s="4">
        <v>0</v>
      </c>
      <c r="W20" s="4">
        <v>0</v>
      </c>
      <c r="X20" s="4" t="s">
        <v>101</v>
      </c>
      <c r="Y20" s="4" t="s">
        <v>35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50</v>
      </c>
      <c r="E21" s="4" t="s">
        <v>51</v>
      </c>
      <c r="F21" s="6">
        <v>45140</v>
      </c>
      <c r="G21" s="6">
        <v>45142</v>
      </c>
      <c r="H21" s="4">
        <v>1</v>
      </c>
      <c r="I21" s="4">
        <v>2</v>
      </c>
      <c r="J21" s="4">
        <v>2</v>
      </c>
      <c r="K21" s="4" t="s">
        <v>30</v>
      </c>
      <c r="L21" s="4">
        <v>2122</v>
      </c>
      <c r="M21" s="4">
        <v>2122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45135.0000115741</v>
      </c>
      <c r="S21" s="6">
        <v>45157</v>
      </c>
      <c r="T21" s="4" t="s">
        <v>34</v>
      </c>
      <c r="U21" s="4">
        <v>2122</v>
      </c>
      <c r="V21" s="4">
        <v>0</v>
      </c>
      <c r="W21" s="4">
        <v>0</v>
      </c>
      <c r="X21" s="4" t="s">
        <v>104</v>
      </c>
      <c r="Y21" s="4" t="s">
        <v>35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50</v>
      </c>
      <c r="E22" s="4" t="s">
        <v>51</v>
      </c>
      <c r="F22" s="6">
        <v>45140</v>
      </c>
      <c r="G22" s="6">
        <v>45142</v>
      </c>
      <c r="H22" s="4">
        <v>1</v>
      </c>
      <c r="I22" s="4">
        <v>2</v>
      </c>
      <c r="J22" s="4">
        <v>2</v>
      </c>
      <c r="K22" s="4" t="s">
        <v>30</v>
      </c>
      <c r="L22" s="4">
        <v>2122</v>
      </c>
      <c r="M22" s="4">
        <v>2122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45135</v>
      </c>
      <c r="S22" s="6">
        <v>45157</v>
      </c>
      <c r="T22" s="4" t="s">
        <v>34</v>
      </c>
      <c r="U22" s="4">
        <v>2122</v>
      </c>
      <c r="V22" s="4">
        <v>0</v>
      </c>
      <c r="W22" s="4">
        <v>0</v>
      </c>
      <c r="X22" s="4" t="s">
        <v>107</v>
      </c>
      <c r="Y22" s="4" t="s">
        <v>35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61</v>
      </c>
      <c r="E23" s="4" t="s">
        <v>66</v>
      </c>
      <c r="F23" s="6">
        <v>45141</v>
      </c>
      <c r="G23" s="6">
        <v>45142</v>
      </c>
      <c r="H23" s="4">
        <v>1</v>
      </c>
      <c r="I23" s="4">
        <v>1</v>
      </c>
      <c r="J23" s="4">
        <v>1</v>
      </c>
      <c r="K23" s="4" t="s">
        <v>30</v>
      </c>
      <c r="L23" s="4">
        <v>502.6</v>
      </c>
      <c r="M23" s="4">
        <v>502.6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45135.0000115741</v>
      </c>
      <c r="S23" s="6">
        <v>45157</v>
      </c>
      <c r="T23" s="4" t="s">
        <v>34</v>
      </c>
      <c r="U23" s="4">
        <v>502.6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108</v>
      </c>
      <c r="B24" s="4" t="s">
        <v>26</v>
      </c>
      <c r="C24" s="4" t="s">
        <v>110</v>
      </c>
      <c r="D24" s="4" t="s">
        <v>61</v>
      </c>
      <c r="E24" s="4" t="s">
        <v>66</v>
      </c>
      <c r="F24" s="6">
        <v>45141</v>
      </c>
      <c r="G24" s="6">
        <v>45142</v>
      </c>
      <c r="H24" s="4">
        <v>1</v>
      </c>
      <c r="I24" s="4">
        <v>1</v>
      </c>
      <c r="J24" s="4">
        <v>1</v>
      </c>
      <c r="K24" s="4" t="s">
        <v>30</v>
      </c>
      <c r="L24" s="4">
        <v>-502.6</v>
      </c>
      <c r="M24" s="4">
        <v>-502.6</v>
      </c>
      <c r="N24" s="4" t="s">
        <v>109</v>
      </c>
      <c r="O24" s="4" t="s">
        <v>32</v>
      </c>
      <c r="P24" s="4" t="s">
        <v>33</v>
      </c>
      <c r="Q24" s="4">
        <v>0</v>
      </c>
      <c r="R24" s="7">
        <v>45135.0000115741</v>
      </c>
      <c r="S24" s="6">
        <v>45157</v>
      </c>
      <c r="T24" s="4" t="s">
        <v>34</v>
      </c>
      <c r="U24" s="4">
        <v>-502.6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61</v>
      </c>
      <c r="E25" s="4" t="s">
        <v>66</v>
      </c>
      <c r="F25" s="6">
        <v>45141</v>
      </c>
      <c r="G25" s="6">
        <v>45142</v>
      </c>
      <c r="H25" s="4">
        <v>1</v>
      </c>
      <c r="I25" s="4">
        <v>1</v>
      </c>
      <c r="J25" s="4">
        <v>1</v>
      </c>
      <c r="K25" s="4" t="s">
        <v>30</v>
      </c>
      <c r="L25" s="4">
        <v>499.1</v>
      </c>
      <c r="M25" s="4">
        <v>499.1</v>
      </c>
      <c r="N25" s="4" t="s">
        <v>112</v>
      </c>
      <c r="O25" s="4" t="s">
        <v>32</v>
      </c>
      <c r="P25" s="4" t="s">
        <v>33</v>
      </c>
      <c r="Q25" s="4">
        <v>0</v>
      </c>
      <c r="R25" s="7">
        <v>45138</v>
      </c>
      <c r="S25" s="6">
        <v>45157</v>
      </c>
      <c r="T25" s="4" t="s">
        <v>34</v>
      </c>
      <c r="U25" s="4">
        <v>499.1</v>
      </c>
      <c r="V25" s="4">
        <v>0</v>
      </c>
      <c r="W25" s="4">
        <v>0</v>
      </c>
      <c r="X25" s="4" t="s">
        <v>35</v>
      </c>
      <c r="Y25" s="4" t="s">
        <v>113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115</v>
      </c>
      <c r="E26" s="4" t="s">
        <v>116</v>
      </c>
      <c r="F26" s="6">
        <v>45141</v>
      </c>
      <c r="G26" s="6">
        <v>45142</v>
      </c>
      <c r="H26" s="4">
        <v>1</v>
      </c>
      <c r="I26" s="4">
        <v>1</v>
      </c>
      <c r="J26" s="4">
        <v>1</v>
      </c>
      <c r="K26" s="4" t="s">
        <v>30</v>
      </c>
      <c r="L26" s="4">
        <v>285.6</v>
      </c>
      <c r="M26" s="4">
        <v>285.6</v>
      </c>
      <c r="N26" s="4" t="s">
        <v>117</v>
      </c>
      <c r="O26" s="4" t="s">
        <v>32</v>
      </c>
      <c r="P26" s="4" t="s">
        <v>33</v>
      </c>
      <c r="Q26" s="4">
        <v>0</v>
      </c>
      <c r="R26" s="7">
        <v>45139</v>
      </c>
      <c r="S26" s="6">
        <v>45157</v>
      </c>
      <c r="T26" s="4" t="s">
        <v>34</v>
      </c>
      <c r="U26" s="4">
        <v>285.6</v>
      </c>
      <c r="V26" s="4">
        <v>0</v>
      </c>
      <c r="W26" s="4">
        <v>0</v>
      </c>
      <c r="X26" s="4" t="s">
        <v>118</v>
      </c>
      <c r="Y26" s="4" t="s">
        <v>35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61</v>
      </c>
      <c r="E27" s="4" t="s">
        <v>66</v>
      </c>
      <c r="F27" s="6">
        <v>45141</v>
      </c>
      <c r="G27" s="6">
        <v>45142</v>
      </c>
      <c r="H27" s="4">
        <v>1</v>
      </c>
      <c r="I27" s="4">
        <v>1</v>
      </c>
      <c r="J27" s="4">
        <v>1</v>
      </c>
      <c r="K27" s="4" t="s">
        <v>30</v>
      </c>
      <c r="L27" s="4">
        <v>499.1</v>
      </c>
      <c r="M27" s="4">
        <v>499.1</v>
      </c>
      <c r="N27" s="4" t="s">
        <v>120</v>
      </c>
      <c r="O27" s="4" t="s">
        <v>32</v>
      </c>
      <c r="P27" s="4" t="s">
        <v>33</v>
      </c>
      <c r="Q27" s="4">
        <v>0</v>
      </c>
      <c r="R27" s="7">
        <v>45141</v>
      </c>
      <c r="S27" s="6">
        <v>45157</v>
      </c>
      <c r="T27" s="4" t="s">
        <v>34</v>
      </c>
      <c r="U27" s="4">
        <v>499.1</v>
      </c>
      <c r="V27" s="4">
        <v>0</v>
      </c>
      <c r="W27" s="4">
        <v>0</v>
      </c>
      <c r="X27" s="4" t="s">
        <v>35</v>
      </c>
      <c r="Y27" s="4" t="s">
        <v>121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123</v>
      </c>
      <c r="E28" s="4" t="s">
        <v>124</v>
      </c>
      <c r="F28" s="6">
        <v>45141</v>
      </c>
      <c r="G28" s="6">
        <v>45142</v>
      </c>
      <c r="H28" s="4">
        <v>1</v>
      </c>
      <c r="I28" s="4">
        <v>1</v>
      </c>
      <c r="J28" s="4">
        <v>1</v>
      </c>
      <c r="K28" s="4" t="s">
        <v>30</v>
      </c>
      <c r="L28" s="4">
        <v>122.4</v>
      </c>
      <c r="M28" s="4">
        <v>122.4</v>
      </c>
      <c r="N28" s="4" t="s">
        <v>125</v>
      </c>
      <c r="O28" s="4" t="s">
        <v>32</v>
      </c>
      <c r="P28" s="4" t="s">
        <v>33</v>
      </c>
      <c r="Q28" s="4">
        <v>0</v>
      </c>
      <c r="R28" s="7">
        <v>45141</v>
      </c>
      <c r="S28" s="6">
        <v>45157</v>
      </c>
      <c r="T28" s="4" t="s">
        <v>34</v>
      </c>
      <c r="U28" s="4">
        <v>122.4</v>
      </c>
      <c r="V28" s="4">
        <v>0</v>
      </c>
      <c r="W28" s="4">
        <v>0</v>
      </c>
      <c r="X28" s="4" t="s">
        <v>126</v>
      </c>
      <c r="Y28" s="4" t="s">
        <v>35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45141</v>
      </c>
      <c r="G29" s="6">
        <v>45142</v>
      </c>
      <c r="H29" s="4">
        <v>1</v>
      </c>
      <c r="I29" s="4">
        <v>1</v>
      </c>
      <c r="J29" s="4">
        <v>1</v>
      </c>
      <c r="K29" s="4" t="s">
        <v>30</v>
      </c>
      <c r="L29" s="4">
        <v>280</v>
      </c>
      <c r="M29" s="4">
        <v>280</v>
      </c>
      <c r="N29" s="4" t="s">
        <v>130</v>
      </c>
      <c r="O29" s="4" t="s">
        <v>32</v>
      </c>
      <c r="P29" s="4" t="s">
        <v>33</v>
      </c>
      <c r="Q29" s="4">
        <v>0</v>
      </c>
      <c r="R29" s="7">
        <v>45141.0000115741</v>
      </c>
      <c r="S29" s="6">
        <v>45157</v>
      </c>
      <c r="T29" s="4" t="s">
        <v>34</v>
      </c>
      <c r="U29" s="4">
        <v>280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61</v>
      </c>
      <c r="E30" s="4" t="s">
        <v>66</v>
      </c>
      <c r="F30" s="6">
        <v>45141</v>
      </c>
      <c r="G30" s="6">
        <v>45142</v>
      </c>
      <c r="H30" s="4">
        <v>1</v>
      </c>
      <c r="I30" s="4">
        <v>1</v>
      </c>
      <c r="J30" s="4">
        <v>1</v>
      </c>
      <c r="K30" s="4" t="s">
        <v>30</v>
      </c>
      <c r="L30" s="4">
        <v>499.1</v>
      </c>
      <c r="M30" s="4">
        <v>499.1</v>
      </c>
      <c r="N30" s="4" t="s">
        <v>132</v>
      </c>
      <c r="O30" s="4" t="s">
        <v>32</v>
      </c>
      <c r="P30" s="4" t="s">
        <v>33</v>
      </c>
      <c r="Q30" s="4">
        <v>0</v>
      </c>
      <c r="R30" s="7">
        <v>45141.0000115741</v>
      </c>
      <c r="S30" s="6">
        <v>45157</v>
      </c>
      <c r="T30" s="4" t="s">
        <v>34</v>
      </c>
      <c r="U30" s="4">
        <v>499.1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133</v>
      </c>
      <c r="B31" s="4" t="s">
        <v>26</v>
      </c>
      <c r="C31" s="4" t="s">
        <v>27</v>
      </c>
      <c r="D31" s="4" t="s">
        <v>128</v>
      </c>
      <c r="E31" s="4" t="s">
        <v>134</v>
      </c>
      <c r="F31" s="6">
        <v>45141</v>
      </c>
      <c r="G31" s="6">
        <v>45142</v>
      </c>
      <c r="H31" s="4">
        <v>1</v>
      </c>
      <c r="I31" s="4">
        <v>1</v>
      </c>
      <c r="J31" s="4">
        <v>1</v>
      </c>
      <c r="K31" s="4" t="s">
        <v>30</v>
      </c>
      <c r="L31" s="4">
        <v>378</v>
      </c>
      <c r="M31" s="4">
        <v>378</v>
      </c>
      <c r="N31" s="4" t="s">
        <v>135</v>
      </c>
      <c r="O31" s="4" t="s">
        <v>32</v>
      </c>
      <c r="P31" s="4" t="s">
        <v>33</v>
      </c>
      <c r="Q31" s="4">
        <v>0</v>
      </c>
      <c r="R31" s="7">
        <v>45141.0000115741</v>
      </c>
      <c r="S31" s="6">
        <v>45157</v>
      </c>
      <c r="T31" s="4" t="s">
        <v>34</v>
      </c>
      <c r="U31" s="4">
        <v>378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136</v>
      </c>
      <c r="B32" s="4" t="s">
        <v>26</v>
      </c>
      <c r="C32" s="4" t="s">
        <v>27</v>
      </c>
      <c r="D32" s="4" t="s">
        <v>128</v>
      </c>
      <c r="E32" s="4" t="s">
        <v>129</v>
      </c>
      <c r="F32" s="6">
        <v>45141</v>
      </c>
      <c r="G32" s="6">
        <v>45142</v>
      </c>
      <c r="H32" s="4">
        <v>1</v>
      </c>
      <c r="I32" s="4">
        <v>1</v>
      </c>
      <c r="J32" s="4">
        <v>1</v>
      </c>
      <c r="K32" s="4" t="s">
        <v>30</v>
      </c>
      <c r="L32" s="4">
        <v>320</v>
      </c>
      <c r="M32" s="4">
        <v>320</v>
      </c>
      <c r="N32" s="4" t="s">
        <v>137</v>
      </c>
      <c r="O32" s="4" t="s">
        <v>32</v>
      </c>
      <c r="P32" s="4" t="s">
        <v>33</v>
      </c>
      <c r="Q32" s="4">
        <v>0</v>
      </c>
      <c r="R32" s="7">
        <v>45141</v>
      </c>
      <c r="S32" s="6">
        <v>45157</v>
      </c>
      <c r="T32" s="4" t="s">
        <v>34</v>
      </c>
      <c r="U32" s="4">
        <v>320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138</v>
      </c>
      <c r="B33" s="4" t="s">
        <v>26</v>
      </c>
      <c r="C33" s="4" t="s">
        <v>27</v>
      </c>
      <c r="D33" s="4" t="s">
        <v>123</v>
      </c>
      <c r="E33" s="4" t="s">
        <v>124</v>
      </c>
      <c r="F33" s="6">
        <v>45141</v>
      </c>
      <c r="G33" s="6">
        <v>45142</v>
      </c>
      <c r="H33" s="4">
        <v>1</v>
      </c>
      <c r="I33" s="4">
        <v>1</v>
      </c>
      <c r="J33" s="4">
        <v>1</v>
      </c>
      <c r="K33" s="4" t="s">
        <v>30</v>
      </c>
      <c r="L33" s="4">
        <v>122.4</v>
      </c>
      <c r="M33" s="4">
        <v>122.4</v>
      </c>
      <c r="N33" s="4" t="s">
        <v>139</v>
      </c>
      <c r="O33" s="4" t="s">
        <v>32</v>
      </c>
      <c r="P33" s="4" t="s">
        <v>33</v>
      </c>
      <c r="Q33" s="4">
        <v>0</v>
      </c>
      <c r="R33" s="7">
        <v>45141.0000115741</v>
      </c>
      <c r="S33" s="6">
        <v>45157</v>
      </c>
      <c r="T33" s="4" t="s">
        <v>34</v>
      </c>
      <c r="U33" s="4">
        <v>122.4</v>
      </c>
      <c r="V33" s="4">
        <v>0</v>
      </c>
      <c r="W33" s="4">
        <v>0</v>
      </c>
      <c r="X33" s="4" t="s">
        <v>140</v>
      </c>
      <c r="Y3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A39" sqref="A39:D42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spans="1:9">
      <c r="A2" s="5">
        <v>999224425781623</v>
      </c>
      <c r="B2" s="6">
        <v>45139</v>
      </c>
      <c r="C2" s="6">
        <v>45142</v>
      </c>
      <c r="D2" s="4">
        <v>2205</v>
      </c>
      <c r="E2" s="4" t="str">
        <f>VLOOKUP(A2,HOP!A:L,12,0)</f>
        <v>2205.00</v>
      </c>
      <c r="F2" s="4" t="str">
        <f>VLOOKUP(A2,HOP!A:C,3,0)</f>
        <v>3424498</v>
      </c>
      <c r="G2" s="4">
        <f>D2-E2</f>
        <v>0</v>
      </c>
      <c r="H2" s="4" t="str">
        <f>$H$1&amp;F2</f>
        <v>，3424498</v>
      </c>
      <c r="I2" s="4" t="str">
        <f>VLOOKUP(A2,HOP!A:U,21,0)</f>
        <v>直采</v>
      </c>
    </row>
    <row r="3" s="4" customFormat="1" spans="1:9">
      <c r="A3" s="5">
        <v>999224809401913</v>
      </c>
      <c r="B3" s="6">
        <v>45140</v>
      </c>
      <c r="C3" s="6">
        <v>45142</v>
      </c>
      <c r="D3" s="4">
        <v>1664</v>
      </c>
      <c r="E3" s="4" t="str">
        <f>VLOOKUP(A3,HOP!A:L,12,0)</f>
        <v>1664.00</v>
      </c>
      <c r="F3" s="4" t="str">
        <f>VLOOKUP(A3,HOP!A:C,3,0)</f>
        <v>3512421</v>
      </c>
      <c r="G3" s="4">
        <f t="shared" ref="G3:G32" si="0">D3-E3</f>
        <v>0</v>
      </c>
      <c r="H3" s="4" t="str">
        <f t="shared" ref="H3:H32" si="1">$H$1&amp;F3</f>
        <v>，3512421</v>
      </c>
      <c r="I3" s="4" t="str">
        <f>VLOOKUP(A3,HOP!A:U,21,0)</f>
        <v>直采</v>
      </c>
    </row>
    <row r="4" s="4" customFormat="1" spans="1:9">
      <c r="A4" s="5">
        <v>999225265721920</v>
      </c>
      <c r="B4" s="6">
        <v>45140</v>
      </c>
      <c r="C4" s="6">
        <v>45142</v>
      </c>
      <c r="D4" s="4">
        <v>3952</v>
      </c>
      <c r="E4" s="4" t="str">
        <f>VLOOKUP(A4,HOP!A:L,12,0)</f>
        <v>3952.00</v>
      </c>
      <c r="F4" s="4" t="str">
        <f>VLOOKUP(A4,HOP!A:C,3,0)</f>
        <v>3622516</v>
      </c>
      <c r="G4" s="4">
        <f t="shared" si="0"/>
        <v>0</v>
      </c>
      <c r="H4" s="4" t="str">
        <f t="shared" si="1"/>
        <v>，3622516</v>
      </c>
      <c r="I4" s="4" t="str">
        <f>VLOOKUP(A4,HOP!A:U,21,0)</f>
        <v>直采</v>
      </c>
    </row>
    <row r="5" s="4" customFormat="1" spans="1:9">
      <c r="A5" s="5">
        <v>999225398008902</v>
      </c>
      <c r="B5" s="6">
        <v>45138</v>
      </c>
      <c r="C5" s="6">
        <v>45142</v>
      </c>
      <c r="D5" s="4">
        <v>2996</v>
      </c>
      <c r="E5" s="4" t="str">
        <f>VLOOKUP(A5,HOP!A:L,12,0)</f>
        <v>2996.00</v>
      </c>
      <c r="F5" s="4" t="str">
        <f>VLOOKUP(A5,HOP!A:C,3,0)</f>
        <v>3649633</v>
      </c>
      <c r="G5" s="4">
        <f t="shared" si="0"/>
        <v>0</v>
      </c>
      <c r="H5" s="4" t="str">
        <f t="shared" si="1"/>
        <v>，3649633</v>
      </c>
      <c r="I5" s="4" t="str">
        <f>VLOOKUP(A5,HOP!A:U,21,0)</f>
        <v>直采</v>
      </c>
    </row>
    <row r="6" s="4" customFormat="1" spans="1:9">
      <c r="A6" s="5">
        <v>999225419145829</v>
      </c>
      <c r="B6" s="6">
        <v>45138</v>
      </c>
      <c r="C6" s="6">
        <v>45142</v>
      </c>
      <c r="D6" s="4">
        <v>3880</v>
      </c>
      <c r="E6" s="4" t="str">
        <f>VLOOKUP(A6,HOP!A:L,12,0)</f>
        <v>3880.00</v>
      </c>
      <c r="F6" s="4" t="str">
        <f>VLOOKUP(A6,HOP!A:C,3,0)</f>
        <v>3653577</v>
      </c>
      <c r="G6" s="4">
        <f t="shared" si="0"/>
        <v>0</v>
      </c>
      <c r="H6" s="4" t="str">
        <f t="shared" si="1"/>
        <v>，3653577</v>
      </c>
      <c r="I6" s="4" t="str">
        <f>VLOOKUP(A6,HOP!A:U,21,0)</f>
        <v>直采</v>
      </c>
    </row>
    <row r="7" s="4" customFormat="1" spans="1:9">
      <c r="A7" s="5">
        <v>25434175009</v>
      </c>
      <c r="B7" s="6">
        <v>45139</v>
      </c>
      <c r="C7" s="6">
        <v>45142</v>
      </c>
      <c r="D7" s="4">
        <v>2871</v>
      </c>
      <c r="E7" s="4" t="str">
        <f>VLOOKUP(A7,HOP!A:L,12,0)</f>
        <v>2871.00</v>
      </c>
      <c r="F7" s="4" t="str">
        <f>VLOOKUP(A7,HOP!A:C,3,0)</f>
        <v>3655966</v>
      </c>
      <c r="G7" s="4">
        <f t="shared" si="0"/>
        <v>0</v>
      </c>
      <c r="H7" s="4" t="str">
        <f t="shared" si="1"/>
        <v>，3655966</v>
      </c>
      <c r="I7" s="4" t="str">
        <f>VLOOKUP(A7,HOP!A:U,21,0)</f>
        <v>直采</v>
      </c>
    </row>
    <row r="8" s="4" customFormat="1" spans="1:9">
      <c r="A8" s="5">
        <v>999225478756602</v>
      </c>
      <c r="B8" s="6">
        <v>45139</v>
      </c>
      <c r="C8" s="6">
        <v>45142</v>
      </c>
      <c r="D8" s="4">
        <v>2871</v>
      </c>
      <c r="E8" s="4" t="str">
        <f>VLOOKUP(A8,HOP!A:L,12,0)</f>
        <v>2871.00</v>
      </c>
      <c r="F8" s="4" t="str">
        <f>VLOOKUP(A8,HOP!A:C,3,0)</f>
        <v>3664148</v>
      </c>
      <c r="G8" s="4">
        <f t="shared" si="0"/>
        <v>0</v>
      </c>
      <c r="H8" s="4" t="str">
        <f t="shared" si="1"/>
        <v>，3664148</v>
      </c>
      <c r="I8" s="4" t="str">
        <f>VLOOKUP(A8,HOP!A:U,21,0)</f>
        <v>直采</v>
      </c>
    </row>
    <row r="9" s="4" customFormat="1" hidden="1" spans="1:10">
      <c r="A9" s="5">
        <v>999225543500115</v>
      </c>
      <c r="B9" s="6">
        <v>45140</v>
      </c>
      <c r="C9" s="6">
        <v>45142</v>
      </c>
      <c r="D9" s="4">
        <v>1665</v>
      </c>
      <c r="E9" s="4">
        <v>1665</v>
      </c>
      <c r="F9" s="8" t="s">
        <v>142</v>
      </c>
      <c r="G9" s="4">
        <f t="shared" si="0"/>
        <v>0</v>
      </c>
      <c r="H9" s="4" t="str">
        <f t="shared" si="1"/>
        <v>，202307241024450021</v>
      </c>
      <c r="I9" s="4" t="e">
        <f>VLOOKUP(A9,HOP!A:U,21,0)</f>
        <v>#N/A</v>
      </c>
      <c r="J9" s="4">
        <v>7.24</v>
      </c>
    </row>
    <row r="10" s="4" customFormat="1" hidden="1" spans="1:10">
      <c r="A10" s="5">
        <v>999225543527776</v>
      </c>
      <c r="B10" s="6">
        <v>45140</v>
      </c>
      <c r="C10" s="6">
        <v>45142</v>
      </c>
      <c r="D10" s="4">
        <v>924</v>
      </c>
      <c r="E10" s="4">
        <v>924</v>
      </c>
      <c r="F10" s="8" t="s">
        <v>143</v>
      </c>
      <c r="G10" s="4">
        <f t="shared" si="0"/>
        <v>0</v>
      </c>
      <c r="H10" s="4" t="str">
        <f t="shared" si="1"/>
        <v>，202307241024090020</v>
      </c>
      <c r="I10" s="4" t="e">
        <f>VLOOKUP(A10,HOP!A:U,21,0)</f>
        <v>#N/A</v>
      </c>
      <c r="J10" s="4">
        <v>7.24</v>
      </c>
    </row>
    <row r="11" s="4" customFormat="1" spans="1:9">
      <c r="A11" s="5">
        <v>999225557191084</v>
      </c>
      <c r="B11" s="6">
        <v>45139</v>
      </c>
      <c r="C11" s="6">
        <v>45142</v>
      </c>
      <c r="D11" s="4">
        <v>5742</v>
      </c>
      <c r="E11" s="4" t="str">
        <f>VLOOKUP(A11,HOP!A:L,12,0)</f>
        <v>5742.00</v>
      </c>
      <c r="F11" s="4" t="str">
        <f>VLOOKUP(A11,HOP!A:C,3,0)</f>
        <v>3679368</v>
      </c>
      <c r="G11" s="4">
        <f t="shared" si="0"/>
        <v>0</v>
      </c>
      <c r="H11" s="4" t="str">
        <f t="shared" si="1"/>
        <v>，3679368</v>
      </c>
      <c r="I11" s="4" t="str">
        <f>VLOOKUP(A11,HOP!A:U,21,0)</f>
        <v>直采</v>
      </c>
    </row>
    <row r="12" s="4" customFormat="1" spans="1:9">
      <c r="A12" s="5">
        <v>999225558794508</v>
      </c>
      <c r="B12" s="6">
        <v>45137</v>
      </c>
      <c r="C12" s="6">
        <v>45142</v>
      </c>
      <c r="D12" s="4">
        <v>8886</v>
      </c>
      <c r="E12" s="4" t="str">
        <f>VLOOKUP(A12,HOP!A:L,12,0)</f>
        <v>8886.00</v>
      </c>
      <c r="F12" s="4" t="str">
        <f>VLOOKUP(A12,HOP!A:C,3,0)</f>
        <v>3679943</v>
      </c>
      <c r="G12" s="4">
        <f t="shared" si="0"/>
        <v>0</v>
      </c>
      <c r="H12" s="4" t="str">
        <f t="shared" si="1"/>
        <v>，3679943</v>
      </c>
      <c r="I12" s="4" t="str">
        <f>VLOOKUP(A12,HOP!A:U,21,0)</f>
        <v>直采</v>
      </c>
    </row>
    <row r="13" s="4" customFormat="1" spans="1:9">
      <c r="A13" s="5">
        <v>999225559824314</v>
      </c>
      <c r="B13" s="6">
        <v>45140</v>
      </c>
      <c r="C13" s="6">
        <v>45142</v>
      </c>
      <c r="D13" s="4">
        <v>1922</v>
      </c>
      <c r="E13" s="4" t="str">
        <f>VLOOKUP(A13,HOP!A:L,12,0)</f>
        <v>1922.00</v>
      </c>
      <c r="F13" s="4" t="str">
        <f>VLOOKUP(A13,HOP!A:C,3,0)</f>
        <v>3680313</v>
      </c>
      <c r="G13" s="4">
        <f t="shared" si="0"/>
        <v>0</v>
      </c>
      <c r="H13" s="4" t="str">
        <f t="shared" si="1"/>
        <v>，3680313</v>
      </c>
      <c r="I13" s="4" t="str">
        <f>VLOOKUP(A13,HOP!A:U,21,0)</f>
        <v>直采</v>
      </c>
    </row>
    <row r="14" s="4" customFormat="1" spans="1:9">
      <c r="A14" s="5">
        <v>999225561568718</v>
      </c>
      <c r="B14" s="6">
        <v>45140</v>
      </c>
      <c r="C14" s="6">
        <v>45142</v>
      </c>
      <c r="D14" s="4">
        <v>5766</v>
      </c>
      <c r="E14" s="4" t="str">
        <f>VLOOKUP(A14,HOP!A:L,12,0)</f>
        <v>5766.00</v>
      </c>
      <c r="F14" s="4" t="str">
        <f>VLOOKUP(A14,HOP!A:C,3,0)</f>
        <v>3680918</v>
      </c>
      <c r="G14" s="4">
        <f t="shared" si="0"/>
        <v>0</v>
      </c>
      <c r="H14" s="4" t="str">
        <f t="shared" si="1"/>
        <v>，3680918</v>
      </c>
      <c r="I14" s="4" t="str">
        <f>VLOOKUP(A14,HOP!A:U,21,0)</f>
        <v>直采</v>
      </c>
    </row>
    <row r="15" s="4" customFormat="1" spans="1:9">
      <c r="A15" s="5">
        <v>999225597825766</v>
      </c>
      <c r="B15" s="6">
        <v>45138</v>
      </c>
      <c r="C15" s="6">
        <v>45142</v>
      </c>
      <c r="D15" s="4">
        <v>3244</v>
      </c>
      <c r="E15" s="4" t="str">
        <f>VLOOKUP(A15,HOP!A:L,12,0)</f>
        <v>3244.00</v>
      </c>
      <c r="F15" s="4" t="str">
        <f>VLOOKUP(A15,HOP!A:C,3,0)</f>
        <v>3687528</v>
      </c>
      <c r="G15" s="4">
        <f t="shared" si="0"/>
        <v>0</v>
      </c>
      <c r="H15" s="4" t="str">
        <f t="shared" si="1"/>
        <v>，3687528</v>
      </c>
      <c r="I15" s="4" t="str">
        <f>VLOOKUP(A15,HOP!A:U,21,0)</f>
        <v>直采</v>
      </c>
    </row>
    <row r="16" s="4" customFormat="1" hidden="1" spans="1:10">
      <c r="A16" s="5">
        <v>999225602663152</v>
      </c>
      <c r="B16" s="6">
        <v>45141</v>
      </c>
      <c r="C16" s="6">
        <v>45142</v>
      </c>
      <c r="D16" s="4">
        <v>871.5</v>
      </c>
      <c r="E16" s="4">
        <v>871.5</v>
      </c>
      <c r="F16" s="8" t="s">
        <v>144</v>
      </c>
      <c r="G16" s="4">
        <f t="shared" si="0"/>
        <v>0</v>
      </c>
      <c r="H16" s="4" t="str">
        <f t="shared" si="1"/>
        <v>，202307261946000068</v>
      </c>
      <c r="I16" s="4" t="e">
        <f>VLOOKUP(A16,HOP!A:U,21,0)</f>
        <v>#N/A</v>
      </c>
      <c r="J16" s="4">
        <v>7.26</v>
      </c>
    </row>
    <row r="17" s="4" customFormat="1" hidden="1" spans="1:10">
      <c r="A17" s="5">
        <v>999225602870860</v>
      </c>
      <c r="B17" s="6">
        <v>45141</v>
      </c>
      <c r="C17" s="6">
        <v>45142</v>
      </c>
      <c r="D17" s="4">
        <v>1162</v>
      </c>
      <c r="E17" s="4">
        <v>1162</v>
      </c>
      <c r="F17" s="8" t="s">
        <v>145</v>
      </c>
      <c r="G17" s="4">
        <f t="shared" si="0"/>
        <v>0</v>
      </c>
      <c r="H17" s="4" t="str">
        <f t="shared" si="1"/>
        <v>，202307261952150068</v>
      </c>
      <c r="I17" s="4" t="e">
        <f>VLOOKUP(A17,HOP!A:U,21,0)</f>
        <v>#N/A</v>
      </c>
      <c r="J17" s="4">
        <v>7.26</v>
      </c>
    </row>
    <row r="18" s="4" customFormat="1" hidden="1" spans="1:10">
      <c r="A18" s="5">
        <v>999225603741008</v>
      </c>
      <c r="B18" s="6">
        <v>45140</v>
      </c>
      <c r="C18" s="6">
        <v>45142</v>
      </c>
      <c r="D18" s="4">
        <v>1176</v>
      </c>
      <c r="E18" s="4">
        <v>1176</v>
      </c>
      <c r="F18" s="8" t="s">
        <v>146</v>
      </c>
      <c r="G18" s="4">
        <f t="shared" si="0"/>
        <v>0</v>
      </c>
      <c r="H18" s="4" t="str">
        <f t="shared" si="1"/>
        <v>，202307262052530071</v>
      </c>
      <c r="I18" s="4" t="e">
        <f>VLOOKUP(A18,HOP!A:U,21,0)</f>
        <v>#N/A</v>
      </c>
      <c r="J18" s="4">
        <v>7.26</v>
      </c>
    </row>
    <row r="19" s="4" customFormat="1" spans="1:9">
      <c r="A19" s="5">
        <v>999225609122162</v>
      </c>
      <c r="B19" s="6">
        <v>45139</v>
      </c>
      <c r="C19" s="6">
        <v>45142</v>
      </c>
      <c r="D19" s="4">
        <v>5928</v>
      </c>
      <c r="E19" s="4" t="str">
        <f>VLOOKUP(A19,HOP!A:L,12,0)</f>
        <v>5928.00</v>
      </c>
      <c r="F19" s="4" t="str">
        <f>VLOOKUP(A19,HOP!A:C,3,0)</f>
        <v>3689838</v>
      </c>
      <c r="G19" s="4">
        <f t="shared" si="0"/>
        <v>0</v>
      </c>
      <c r="H19" s="4" t="str">
        <f t="shared" si="1"/>
        <v>，3689838</v>
      </c>
      <c r="I19" s="4" t="str">
        <f>VLOOKUP(A19,HOP!A:U,21,0)</f>
        <v>直采</v>
      </c>
    </row>
    <row r="20" s="4" customFormat="1" spans="1:9">
      <c r="A20" s="5">
        <v>999225612957896</v>
      </c>
      <c r="B20" s="6">
        <v>45140</v>
      </c>
      <c r="C20" s="6">
        <v>45142</v>
      </c>
      <c r="D20" s="4">
        <v>1748</v>
      </c>
      <c r="E20" s="4" t="str">
        <f>VLOOKUP(A20,HOP!A:L,12,0)</f>
        <v>1748.00</v>
      </c>
      <c r="F20" s="4" t="str">
        <f>VLOOKUP(A20,HOP!A:C,3,0)</f>
        <v>3690441</v>
      </c>
      <c r="G20" s="4">
        <f t="shared" si="0"/>
        <v>0</v>
      </c>
      <c r="H20" s="4" t="str">
        <f t="shared" si="1"/>
        <v>，3690441</v>
      </c>
      <c r="I20" s="4" t="str">
        <f>VLOOKUP(A20,HOP!A:U,21,0)</f>
        <v>直采</v>
      </c>
    </row>
    <row r="21" s="4" customFormat="1" spans="1:9">
      <c r="A21" s="5">
        <v>999225637263835</v>
      </c>
      <c r="B21" s="6">
        <v>45140</v>
      </c>
      <c r="C21" s="6">
        <v>45142</v>
      </c>
      <c r="D21" s="4">
        <v>2122</v>
      </c>
      <c r="E21" s="4" t="str">
        <f>VLOOKUP(A21,HOP!A:L,12,0)</f>
        <v>2122.00</v>
      </c>
      <c r="F21" s="4" t="str">
        <f>VLOOKUP(A21,HOP!A:C,3,0)</f>
        <v>3695210</v>
      </c>
      <c r="G21" s="4">
        <f t="shared" si="0"/>
        <v>0</v>
      </c>
      <c r="H21" s="4" t="str">
        <f t="shared" si="1"/>
        <v>，3695210</v>
      </c>
      <c r="I21" s="4" t="str">
        <f>VLOOKUP(A21,HOP!A:U,21,0)</f>
        <v>直采</v>
      </c>
    </row>
    <row r="22" s="4" customFormat="1" spans="1:9">
      <c r="A22" s="5">
        <v>999225637292301</v>
      </c>
      <c r="B22" s="6">
        <v>45140</v>
      </c>
      <c r="C22" s="6">
        <v>45142</v>
      </c>
      <c r="D22" s="4">
        <v>2122</v>
      </c>
      <c r="E22" s="4" t="str">
        <f>VLOOKUP(A22,HOP!A:L,12,0)</f>
        <v>2122.00</v>
      </c>
      <c r="F22" s="4" t="str">
        <f>VLOOKUP(A22,HOP!A:C,3,0)</f>
        <v>3695214</v>
      </c>
      <c r="G22" s="4">
        <f t="shared" si="0"/>
        <v>0</v>
      </c>
      <c r="H22" s="4" t="str">
        <f t="shared" si="1"/>
        <v>，3695214</v>
      </c>
      <c r="I22" s="4" t="str">
        <f>VLOOKUP(A22,HOP!A:U,21,0)</f>
        <v>直采</v>
      </c>
    </row>
    <row r="23" s="4" customFormat="1" hidden="1" spans="1:9">
      <c r="A23" s="5">
        <v>999225643141072</v>
      </c>
      <c r="B23" s="6">
        <v>45141</v>
      </c>
      <c r="C23" s="6">
        <v>45142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10">
      <c r="A24" s="5">
        <v>999225718090475</v>
      </c>
      <c r="B24" s="6">
        <v>45141</v>
      </c>
      <c r="C24" s="6">
        <v>45142</v>
      </c>
      <c r="D24" s="4">
        <v>499.1</v>
      </c>
      <c r="E24" s="4">
        <v>499.1</v>
      </c>
      <c r="F24" s="8" t="s">
        <v>147</v>
      </c>
      <c r="G24" s="4">
        <f t="shared" si="0"/>
        <v>0</v>
      </c>
      <c r="H24" s="4" t="str">
        <f t="shared" si="1"/>
        <v>，202307311826130020</v>
      </c>
      <c r="I24" s="4" t="e">
        <f>VLOOKUP(A24,HOP!A:U,21,0)</f>
        <v>#N/A</v>
      </c>
      <c r="J24" s="4">
        <v>7.31</v>
      </c>
    </row>
    <row r="25" s="4" customFormat="1" spans="1:9">
      <c r="A25" s="5">
        <v>999225735445475</v>
      </c>
      <c r="B25" s="6">
        <v>45141</v>
      </c>
      <c r="C25" s="6">
        <v>45142</v>
      </c>
      <c r="D25" s="4">
        <v>285.6</v>
      </c>
      <c r="E25" s="4" t="str">
        <f>VLOOKUP(A25,HOP!A:L,12,0)</f>
        <v>285.60</v>
      </c>
      <c r="F25" s="4" t="str">
        <f>VLOOKUP(A25,HOP!A:C,3,0)</f>
        <v>3716645</v>
      </c>
      <c r="G25" s="4">
        <f t="shared" si="0"/>
        <v>0</v>
      </c>
      <c r="H25" s="4" t="str">
        <f t="shared" si="1"/>
        <v>，3716645</v>
      </c>
      <c r="I25" s="4" t="str">
        <f>VLOOKUP(A25,HOP!A:U,21,0)</f>
        <v>直采</v>
      </c>
    </row>
    <row r="26" s="4" customFormat="1" hidden="1" spans="1:10">
      <c r="A26" s="5">
        <v>999225782969719</v>
      </c>
      <c r="B26" s="6">
        <v>45141</v>
      </c>
      <c r="C26" s="6">
        <v>45142</v>
      </c>
      <c r="D26" s="4">
        <v>499.1</v>
      </c>
      <c r="E26" s="4">
        <v>499.1</v>
      </c>
      <c r="F26" s="8" t="s">
        <v>148</v>
      </c>
      <c r="G26" s="4">
        <f t="shared" si="0"/>
        <v>0</v>
      </c>
      <c r="H26" s="4" t="str">
        <f t="shared" si="1"/>
        <v>，202308031130350077</v>
      </c>
      <c r="I26" s="4" t="e">
        <f>VLOOKUP(A26,HOP!A:U,21,0)</f>
        <v>#N/A</v>
      </c>
      <c r="J26" s="4">
        <v>8.3</v>
      </c>
    </row>
    <row r="27" s="4" customFormat="1" spans="1:9">
      <c r="A27" s="5">
        <v>999225785438087</v>
      </c>
      <c r="B27" s="6">
        <v>45141</v>
      </c>
      <c r="C27" s="6">
        <v>45142</v>
      </c>
      <c r="D27" s="4">
        <v>122.4</v>
      </c>
      <c r="E27" s="4" t="str">
        <f>VLOOKUP(A27,HOP!A:L,12,0)</f>
        <v>122.40</v>
      </c>
      <c r="F27" s="4" t="str">
        <f>VLOOKUP(A27,HOP!A:C,3,0)</f>
        <v>3726975</v>
      </c>
      <c r="G27" s="4">
        <f t="shared" si="0"/>
        <v>0</v>
      </c>
      <c r="H27" s="4" t="str">
        <f t="shared" si="1"/>
        <v>，3726975</v>
      </c>
      <c r="I27" s="4" t="str">
        <f>VLOOKUP(A27,HOP!A:U,21,0)</f>
        <v>直采</v>
      </c>
    </row>
    <row r="28" s="4" customFormat="1" hidden="1" spans="1:10">
      <c r="A28" s="5">
        <v>999225787973094</v>
      </c>
      <c r="B28" s="6">
        <v>45141</v>
      </c>
      <c r="C28" s="6">
        <v>45142</v>
      </c>
      <c r="D28" s="4">
        <v>280</v>
      </c>
      <c r="E28" s="4">
        <v>280</v>
      </c>
      <c r="F28" s="8" t="s">
        <v>149</v>
      </c>
      <c r="G28" s="4">
        <f t="shared" si="0"/>
        <v>0</v>
      </c>
      <c r="H28" s="4" t="str">
        <f t="shared" si="1"/>
        <v>，202308031531500025</v>
      </c>
      <c r="I28" s="4" t="e">
        <f>VLOOKUP(A28,HOP!A:U,21,0)</f>
        <v>#N/A</v>
      </c>
      <c r="J28" s="4">
        <v>8.3</v>
      </c>
    </row>
    <row r="29" s="4" customFormat="1" hidden="1" spans="1:10">
      <c r="A29" s="5">
        <v>999225789054741</v>
      </c>
      <c r="B29" s="6">
        <v>45141</v>
      </c>
      <c r="C29" s="6">
        <v>45142</v>
      </c>
      <c r="D29" s="4">
        <v>499.1</v>
      </c>
      <c r="E29" s="4">
        <v>499.1</v>
      </c>
      <c r="F29" s="8" t="s">
        <v>150</v>
      </c>
      <c r="G29" s="4">
        <f t="shared" si="0"/>
        <v>0</v>
      </c>
      <c r="H29" s="4" t="str">
        <f t="shared" si="1"/>
        <v>，202308031638110068</v>
      </c>
      <c r="I29" s="4" t="e">
        <f>VLOOKUP(A29,HOP!A:U,21,0)</f>
        <v>#N/A</v>
      </c>
      <c r="J29" s="4">
        <v>8.3</v>
      </c>
    </row>
    <row r="30" s="4" customFormat="1" hidden="1" spans="1:10">
      <c r="A30" s="5">
        <v>999225789743999</v>
      </c>
      <c r="B30" s="6">
        <v>45141</v>
      </c>
      <c r="C30" s="6">
        <v>45142</v>
      </c>
      <c r="D30" s="4">
        <v>378</v>
      </c>
      <c r="E30" s="4">
        <v>378</v>
      </c>
      <c r="F30" s="8" t="s">
        <v>151</v>
      </c>
      <c r="G30" s="4">
        <f t="shared" si="0"/>
        <v>0</v>
      </c>
      <c r="H30" s="4" t="str">
        <f t="shared" si="1"/>
        <v>，202308031713450021</v>
      </c>
      <c r="I30" s="4" t="e">
        <f>VLOOKUP(A30,HOP!A:U,21,0)</f>
        <v>#N/A</v>
      </c>
      <c r="J30" s="4">
        <v>8.3</v>
      </c>
    </row>
    <row r="31" s="4" customFormat="1" hidden="1" spans="1:10">
      <c r="A31" s="5">
        <v>999225796124925</v>
      </c>
      <c r="B31" s="6">
        <v>45141</v>
      </c>
      <c r="C31" s="6">
        <v>45142</v>
      </c>
      <c r="D31" s="4">
        <v>320</v>
      </c>
      <c r="E31" s="4">
        <v>320</v>
      </c>
      <c r="F31" s="8" t="s">
        <v>152</v>
      </c>
      <c r="G31" s="4">
        <f t="shared" si="0"/>
        <v>0</v>
      </c>
      <c r="H31" s="4" t="str">
        <f t="shared" si="1"/>
        <v>，202308032158100068</v>
      </c>
      <c r="I31" s="4" t="e">
        <f>VLOOKUP(A31,HOP!A:U,21,0)</f>
        <v>#N/A</v>
      </c>
      <c r="J31" s="4">
        <v>8.3</v>
      </c>
    </row>
    <row r="32" s="4" customFormat="1" spans="1:9">
      <c r="A32" s="5">
        <v>999225797618891</v>
      </c>
      <c r="B32" s="6">
        <v>45141</v>
      </c>
      <c r="C32" s="6">
        <v>45142</v>
      </c>
      <c r="D32" s="4">
        <v>122.4</v>
      </c>
      <c r="E32" s="4" t="str">
        <f>VLOOKUP(A32,HOP!A:L,12,0)</f>
        <v>122.40</v>
      </c>
      <c r="F32" s="4" t="str">
        <f>VLOOKUP(A32,HOP!A:C,3,0)</f>
        <v>3729943</v>
      </c>
      <c r="G32" s="4">
        <f t="shared" si="0"/>
        <v>0</v>
      </c>
      <c r="H32" s="4" t="str">
        <f t="shared" si="1"/>
        <v>，3729943</v>
      </c>
      <c r="I32" s="4" t="str">
        <f>VLOOKUP(A32,HOP!A:U,21,0)</f>
        <v>直采</v>
      </c>
    </row>
    <row r="34" spans="4:4">
      <c r="D34" s="4">
        <f>SUM(D2:D33)</f>
        <v>66723.2</v>
      </c>
    </row>
    <row r="39" spans="1:4">
      <c r="A39" s="4" t="s">
        <v>153</v>
      </c>
      <c r="C39" s="4">
        <v>58449.4</v>
      </c>
      <c r="D39" s="4">
        <v>62651.81</v>
      </c>
    </row>
    <row r="40" spans="1:4">
      <c r="A40" s="4" t="s">
        <v>154</v>
      </c>
      <c r="C40" s="4">
        <v>8273.8</v>
      </c>
      <c r="D40" s="4">
        <v>8868.67</v>
      </c>
    </row>
    <row r="41" spans="1:4">
      <c r="A41" s="4" t="s">
        <v>155</v>
      </c>
      <c r="C41" s="4">
        <f>SUBTOTAL(9,C39:C40)</f>
        <v>66723.2</v>
      </c>
      <c r="D41" s="4">
        <f>SUBTOTAL(9,D39:D40)</f>
        <v>71520.48</v>
      </c>
    </row>
    <row r="42" spans="1:1">
      <c r="A42" s="4" t="s">
        <v>156</v>
      </c>
    </row>
  </sheetData>
  <autoFilter ref="A1:X32">
    <filterColumn colId="3">
      <filters>
        <filter val="3952"/>
        <filter val="2996"/>
        <filter val="320"/>
        <filter val="499.1"/>
        <filter val="1162"/>
        <filter val="1922"/>
        <filter val="2122"/>
        <filter val="924"/>
        <filter val="1664"/>
        <filter val="122.4"/>
        <filter val="1665"/>
        <filter val="871.5"/>
        <filter val="5766"/>
        <filter val="285.6"/>
        <filter val="5928"/>
        <filter val="2871"/>
        <filter val="1176"/>
        <filter val="378"/>
        <filter val="280"/>
        <filter val="3880"/>
        <filter val="5742"/>
        <filter val="3244"/>
        <filter val="2205"/>
        <filter val="8886"/>
        <filter val="1748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157</v>
      </c>
      <c r="B1" s="2" t="s">
        <v>158</v>
      </c>
      <c r="C1" s="2" t="s">
        <v>159</v>
      </c>
      <c r="D1" s="2" t="s">
        <v>160</v>
      </c>
      <c r="E1" s="2" t="s">
        <v>13</v>
      </c>
      <c r="F1" s="2" t="s">
        <v>5</v>
      </c>
      <c r="G1" s="2" t="s">
        <v>6</v>
      </c>
      <c r="H1" s="2" t="s">
        <v>161</v>
      </c>
      <c r="I1" s="2" t="s">
        <v>162</v>
      </c>
      <c r="J1" s="2" t="s">
        <v>163</v>
      </c>
      <c r="K1" s="2" t="s">
        <v>164</v>
      </c>
      <c r="L1" s="2" t="s">
        <v>165</v>
      </c>
      <c r="M1" s="2" t="s">
        <v>166</v>
      </c>
      <c r="N1" s="2" t="s">
        <v>167</v>
      </c>
      <c r="O1" s="2" t="s">
        <v>168</v>
      </c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  <c r="V1" s="2" t="s">
        <v>175</v>
      </c>
    </row>
    <row r="2" s="1" customFormat="1" spans="1:22">
      <c r="A2" s="3">
        <v>999225797618891</v>
      </c>
      <c r="B2" s="1" t="s">
        <v>176</v>
      </c>
      <c r="C2" s="1" t="s">
        <v>177</v>
      </c>
      <c r="D2" s="1" t="s">
        <v>178</v>
      </c>
      <c r="E2" s="1" t="s">
        <v>139</v>
      </c>
      <c r="F2" s="1" t="s">
        <v>176</v>
      </c>
      <c r="G2" s="1" t="s">
        <v>179</v>
      </c>
      <c r="H2" s="1" t="s">
        <v>180</v>
      </c>
      <c r="I2" s="1" t="s">
        <v>181</v>
      </c>
      <c r="J2" s="1" t="s">
        <v>182</v>
      </c>
      <c r="K2" s="1" t="s">
        <v>181</v>
      </c>
      <c r="L2" s="1" t="s">
        <v>181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  <c r="U2" s="1" t="s">
        <v>190</v>
      </c>
      <c r="V2" s="1" t="s">
        <v>191</v>
      </c>
    </row>
    <row r="3" s="1" customFormat="1" spans="1:22">
      <c r="A3" s="3">
        <v>999225785438087</v>
      </c>
      <c r="B3" s="1" t="s">
        <v>176</v>
      </c>
      <c r="C3" s="1" t="s">
        <v>192</v>
      </c>
      <c r="D3" s="1" t="s">
        <v>178</v>
      </c>
      <c r="E3" s="1" t="s">
        <v>125</v>
      </c>
      <c r="F3" s="1" t="s">
        <v>176</v>
      </c>
      <c r="G3" s="1" t="s">
        <v>179</v>
      </c>
      <c r="H3" s="1" t="s">
        <v>180</v>
      </c>
      <c r="I3" s="1" t="s">
        <v>181</v>
      </c>
      <c r="J3" s="1" t="s">
        <v>182</v>
      </c>
      <c r="K3" s="1" t="s">
        <v>181</v>
      </c>
      <c r="L3" s="1" t="s">
        <v>181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186</v>
      </c>
      <c r="R3" s="1" t="s">
        <v>193</v>
      </c>
      <c r="S3" s="1" t="s">
        <v>188</v>
      </c>
      <c r="T3" s="1" t="s">
        <v>189</v>
      </c>
      <c r="U3" s="1" t="s">
        <v>190</v>
      </c>
      <c r="V3" s="1" t="s">
        <v>191</v>
      </c>
    </row>
    <row r="4" s="1" customFormat="1" spans="1:22">
      <c r="A4" s="3">
        <v>999225735445475</v>
      </c>
      <c r="B4" s="1" t="s">
        <v>194</v>
      </c>
      <c r="C4" s="1" t="s">
        <v>195</v>
      </c>
      <c r="D4" s="1" t="s">
        <v>196</v>
      </c>
      <c r="E4" s="1" t="s">
        <v>197</v>
      </c>
      <c r="F4" s="1" t="s">
        <v>176</v>
      </c>
      <c r="G4" s="1" t="s">
        <v>179</v>
      </c>
      <c r="H4" s="1" t="s">
        <v>180</v>
      </c>
      <c r="I4" s="1" t="s">
        <v>198</v>
      </c>
      <c r="J4" s="1" t="s">
        <v>182</v>
      </c>
      <c r="K4" s="1" t="s">
        <v>198</v>
      </c>
      <c r="L4" s="1" t="s">
        <v>198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186</v>
      </c>
      <c r="R4" s="1" t="s">
        <v>199</v>
      </c>
      <c r="S4" s="1" t="s">
        <v>188</v>
      </c>
      <c r="T4" s="1" t="s">
        <v>189</v>
      </c>
      <c r="U4" s="1" t="s">
        <v>190</v>
      </c>
      <c r="V4" s="1" t="s">
        <v>191</v>
      </c>
    </row>
    <row r="5" s="1" customFormat="1" spans="1:22">
      <c r="A5" s="3">
        <v>999225637292301</v>
      </c>
      <c r="B5" s="1" t="s">
        <v>200</v>
      </c>
      <c r="C5" s="1" t="s">
        <v>201</v>
      </c>
      <c r="D5" s="1" t="s">
        <v>202</v>
      </c>
      <c r="E5" s="1" t="s">
        <v>203</v>
      </c>
      <c r="F5" s="1" t="s">
        <v>204</v>
      </c>
      <c r="G5" s="1" t="s">
        <v>179</v>
      </c>
      <c r="H5" s="1" t="s">
        <v>180</v>
      </c>
      <c r="I5" s="1" t="s">
        <v>205</v>
      </c>
      <c r="J5" s="1" t="s">
        <v>182</v>
      </c>
      <c r="K5" s="1" t="s">
        <v>205</v>
      </c>
      <c r="L5" s="1" t="s">
        <v>205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186</v>
      </c>
      <c r="R5" s="1" t="s">
        <v>206</v>
      </c>
      <c r="S5" s="1" t="s">
        <v>188</v>
      </c>
      <c r="T5" s="1" t="s">
        <v>189</v>
      </c>
      <c r="U5" s="1" t="s">
        <v>190</v>
      </c>
      <c r="V5" s="1" t="s">
        <v>191</v>
      </c>
    </row>
    <row r="6" s="1" customFormat="1" spans="1:22">
      <c r="A6" s="3">
        <v>999225637263835</v>
      </c>
      <c r="B6" s="1" t="s">
        <v>200</v>
      </c>
      <c r="C6" s="1" t="s">
        <v>207</v>
      </c>
      <c r="D6" s="1" t="s">
        <v>202</v>
      </c>
      <c r="E6" s="1" t="s">
        <v>208</v>
      </c>
      <c r="F6" s="1" t="s">
        <v>204</v>
      </c>
      <c r="G6" s="1" t="s">
        <v>179</v>
      </c>
      <c r="H6" s="1" t="s">
        <v>180</v>
      </c>
      <c r="I6" s="1" t="s">
        <v>205</v>
      </c>
      <c r="J6" s="1" t="s">
        <v>182</v>
      </c>
      <c r="K6" s="1" t="s">
        <v>205</v>
      </c>
      <c r="L6" s="1" t="s">
        <v>205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186</v>
      </c>
      <c r="R6" s="1" t="s">
        <v>209</v>
      </c>
      <c r="S6" s="1" t="s">
        <v>188</v>
      </c>
      <c r="T6" s="1" t="s">
        <v>189</v>
      </c>
      <c r="U6" s="1" t="s">
        <v>190</v>
      </c>
      <c r="V6" s="1" t="s">
        <v>191</v>
      </c>
    </row>
    <row r="7" s="1" customFormat="1" spans="1:22">
      <c r="A7" s="3">
        <v>999225612957896</v>
      </c>
      <c r="B7" s="1" t="s">
        <v>210</v>
      </c>
      <c r="C7" s="1" t="s">
        <v>211</v>
      </c>
      <c r="D7" s="1" t="s">
        <v>212</v>
      </c>
      <c r="E7" s="1" t="s">
        <v>213</v>
      </c>
      <c r="F7" s="1" t="s">
        <v>204</v>
      </c>
      <c r="G7" s="1" t="s">
        <v>179</v>
      </c>
      <c r="H7" s="1" t="s">
        <v>180</v>
      </c>
      <c r="I7" s="1" t="s">
        <v>214</v>
      </c>
      <c r="J7" s="1" t="s">
        <v>182</v>
      </c>
      <c r="K7" s="1" t="s">
        <v>214</v>
      </c>
      <c r="L7" s="1" t="s">
        <v>214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186</v>
      </c>
      <c r="R7" s="1" t="s">
        <v>215</v>
      </c>
      <c r="S7" s="1" t="s">
        <v>188</v>
      </c>
      <c r="T7" s="1" t="s">
        <v>189</v>
      </c>
      <c r="U7" s="1" t="s">
        <v>190</v>
      </c>
      <c r="V7" s="1" t="s">
        <v>191</v>
      </c>
    </row>
    <row r="8" s="1" customFormat="1" spans="1:22">
      <c r="A8" s="3">
        <v>999225609122162</v>
      </c>
      <c r="B8" s="1" t="s">
        <v>216</v>
      </c>
      <c r="C8" s="1" t="s">
        <v>217</v>
      </c>
      <c r="D8" s="1" t="s">
        <v>212</v>
      </c>
      <c r="E8" s="1" t="s">
        <v>218</v>
      </c>
      <c r="F8" s="1" t="s">
        <v>194</v>
      </c>
      <c r="G8" s="1" t="s">
        <v>179</v>
      </c>
      <c r="H8" s="1" t="s">
        <v>180</v>
      </c>
      <c r="I8" s="1" t="s">
        <v>219</v>
      </c>
      <c r="J8" s="1" t="s">
        <v>182</v>
      </c>
      <c r="K8" s="1" t="s">
        <v>219</v>
      </c>
      <c r="L8" s="1" t="s">
        <v>219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220</v>
      </c>
      <c r="S8" s="1" t="s">
        <v>188</v>
      </c>
      <c r="T8" s="1" t="s">
        <v>189</v>
      </c>
      <c r="U8" s="1" t="s">
        <v>190</v>
      </c>
      <c r="V8" s="1" t="s">
        <v>191</v>
      </c>
    </row>
    <row r="9" s="1" customFormat="1" spans="1:22">
      <c r="A9" s="3">
        <v>999225597825766</v>
      </c>
      <c r="B9" s="1" t="s">
        <v>216</v>
      </c>
      <c r="C9" s="1" t="s">
        <v>221</v>
      </c>
      <c r="D9" s="1" t="s">
        <v>222</v>
      </c>
      <c r="E9" s="1" t="s">
        <v>223</v>
      </c>
      <c r="F9" s="1" t="s">
        <v>224</v>
      </c>
      <c r="G9" s="1" t="s">
        <v>179</v>
      </c>
      <c r="H9" s="1" t="s">
        <v>180</v>
      </c>
      <c r="I9" s="1" t="s">
        <v>225</v>
      </c>
      <c r="J9" s="1" t="s">
        <v>182</v>
      </c>
      <c r="K9" s="1" t="s">
        <v>225</v>
      </c>
      <c r="L9" s="1" t="s">
        <v>225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186</v>
      </c>
      <c r="R9" s="1" t="s">
        <v>226</v>
      </c>
      <c r="S9" s="1" t="s">
        <v>188</v>
      </c>
      <c r="T9" s="1" t="s">
        <v>189</v>
      </c>
      <c r="U9" s="1" t="s">
        <v>190</v>
      </c>
      <c r="V9" s="1" t="s">
        <v>191</v>
      </c>
    </row>
    <row r="10" s="1" customFormat="1" spans="1:22">
      <c r="A10" s="3">
        <v>999225561568718</v>
      </c>
      <c r="B10" s="1" t="s">
        <v>227</v>
      </c>
      <c r="C10" s="1" t="s">
        <v>228</v>
      </c>
      <c r="D10" s="1" t="s">
        <v>212</v>
      </c>
      <c r="E10" s="1" t="s">
        <v>229</v>
      </c>
      <c r="F10" s="1" t="s">
        <v>204</v>
      </c>
      <c r="G10" s="1" t="s">
        <v>179</v>
      </c>
      <c r="H10" s="1" t="s">
        <v>180</v>
      </c>
      <c r="I10" s="1" t="s">
        <v>230</v>
      </c>
      <c r="J10" s="1" t="s">
        <v>182</v>
      </c>
      <c r="K10" s="1" t="s">
        <v>230</v>
      </c>
      <c r="L10" s="1" t="s">
        <v>230</v>
      </c>
      <c r="M10" s="1" t="s">
        <v>183</v>
      </c>
      <c r="N10" s="1" t="s">
        <v>183</v>
      </c>
      <c r="O10" s="1" t="s">
        <v>184</v>
      </c>
      <c r="P10" s="1" t="s">
        <v>185</v>
      </c>
      <c r="Q10" s="1" t="s">
        <v>186</v>
      </c>
      <c r="R10" s="1" t="s">
        <v>231</v>
      </c>
      <c r="S10" s="1" t="s">
        <v>188</v>
      </c>
      <c r="T10" s="1" t="s">
        <v>189</v>
      </c>
      <c r="U10" s="1" t="s">
        <v>190</v>
      </c>
      <c r="V10" s="1" t="s">
        <v>191</v>
      </c>
    </row>
    <row r="11" s="1" customFormat="1" spans="1:22">
      <c r="A11" s="3">
        <v>999225559824314</v>
      </c>
      <c r="B11" s="1" t="s">
        <v>227</v>
      </c>
      <c r="C11" s="1" t="s">
        <v>232</v>
      </c>
      <c r="D11" s="1" t="s">
        <v>212</v>
      </c>
      <c r="E11" s="1" t="s">
        <v>233</v>
      </c>
      <c r="F11" s="1" t="s">
        <v>204</v>
      </c>
      <c r="G11" s="1" t="s">
        <v>179</v>
      </c>
      <c r="H11" s="1" t="s">
        <v>180</v>
      </c>
      <c r="I11" s="1" t="s">
        <v>234</v>
      </c>
      <c r="J11" s="1" t="s">
        <v>182</v>
      </c>
      <c r="K11" s="1" t="s">
        <v>234</v>
      </c>
      <c r="L11" s="1" t="s">
        <v>234</v>
      </c>
      <c r="M11" s="1" t="s">
        <v>183</v>
      </c>
      <c r="N11" s="1" t="s">
        <v>183</v>
      </c>
      <c r="O11" s="1" t="s">
        <v>184</v>
      </c>
      <c r="P11" s="1" t="s">
        <v>185</v>
      </c>
      <c r="Q11" s="1" t="s">
        <v>186</v>
      </c>
      <c r="R11" s="1" t="s">
        <v>235</v>
      </c>
      <c r="S11" s="1" t="s">
        <v>188</v>
      </c>
      <c r="T11" s="1" t="s">
        <v>189</v>
      </c>
      <c r="U11" s="1" t="s">
        <v>190</v>
      </c>
      <c r="V11" s="1" t="s">
        <v>191</v>
      </c>
    </row>
    <row r="12" s="1" customFormat="1" spans="1:22">
      <c r="A12" s="3">
        <v>999225558794508</v>
      </c>
      <c r="B12" s="1" t="s">
        <v>227</v>
      </c>
      <c r="C12" s="1" t="s">
        <v>236</v>
      </c>
      <c r="D12" s="1" t="s">
        <v>212</v>
      </c>
      <c r="E12" s="1" t="s">
        <v>237</v>
      </c>
      <c r="F12" s="1" t="s">
        <v>238</v>
      </c>
      <c r="G12" s="1" t="s">
        <v>179</v>
      </c>
      <c r="H12" s="1" t="s">
        <v>180</v>
      </c>
      <c r="I12" s="1" t="s">
        <v>239</v>
      </c>
      <c r="J12" s="1" t="s">
        <v>182</v>
      </c>
      <c r="K12" s="1" t="s">
        <v>239</v>
      </c>
      <c r="L12" s="1" t="s">
        <v>239</v>
      </c>
      <c r="M12" s="1" t="s">
        <v>183</v>
      </c>
      <c r="N12" s="1" t="s">
        <v>183</v>
      </c>
      <c r="O12" s="1" t="s">
        <v>184</v>
      </c>
      <c r="P12" s="1" t="s">
        <v>185</v>
      </c>
      <c r="Q12" s="1" t="s">
        <v>186</v>
      </c>
      <c r="R12" s="1" t="s">
        <v>240</v>
      </c>
      <c r="S12" s="1" t="s">
        <v>188</v>
      </c>
      <c r="T12" s="1" t="s">
        <v>189</v>
      </c>
      <c r="U12" s="1" t="s">
        <v>190</v>
      </c>
      <c r="V12" s="1" t="s">
        <v>191</v>
      </c>
    </row>
    <row r="13" s="1" customFormat="1" spans="1:22">
      <c r="A13" s="3">
        <v>999225557191084</v>
      </c>
      <c r="B13" s="1" t="s">
        <v>227</v>
      </c>
      <c r="C13" s="1" t="s">
        <v>241</v>
      </c>
      <c r="D13" s="1" t="s">
        <v>212</v>
      </c>
      <c r="E13" s="1" t="s">
        <v>242</v>
      </c>
      <c r="F13" s="1" t="s">
        <v>194</v>
      </c>
      <c r="G13" s="1" t="s">
        <v>179</v>
      </c>
      <c r="H13" s="1" t="s">
        <v>180</v>
      </c>
      <c r="I13" s="1" t="s">
        <v>243</v>
      </c>
      <c r="J13" s="1" t="s">
        <v>182</v>
      </c>
      <c r="K13" s="1" t="s">
        <v>243</v>
      </c>
      <c r="L13" s="1" t="s">
        <v>243</v>
      </c>
      <c r="M13" s="1" t="s">
        <v>183</v>
      </c>
      <c r="N13" s="1" t="s">
        <v>183</v>
      </c>
      <c r="O13" s="1" t="s">
        <v>184</v>
      </c>
      <c r="P13" s="1" t="s">
        <v>185</v>
      </c>
      <c r="Q13" s="1" t="s">
        <v>186</v>
      </c>
      <c r="R13" s="1" t="s">
        <v>244</v>
      </c>
      <c r="S13" s="1" t="s">
        <v>188</v>
      </c>
      <c r="T13" s="1" t="s">
        <v>189</v>
      </c>
      <c r="U13" s="1" t="s">
        <v>190</v>
      </c>
      <c r="V13" s="1" t="s">
        <v>191</v>
      </c>
    </row>
    <row r="14" s="1" customFormat="1" spans="1:22">
      <c r="A14" s="3">
        <v>999225478756602</v>
      </c>
      <c r="B14" s="1" t="s">
        <v>245</v>
      </c>
      <c r="C14" s="1" t="s">
        <v>246</v>
      </c>
      <c r="D14" s="1" t="s">
        <v>212</v>
      </c>
      <c r="E14" s="1" t="s">
        <v>247</v>
      </c>
      <c r="F14" s="1" t="s">
        <v>194</v>
      </c>
      <c r="G14" s="1" t="s">
        <v>179</v>
      </c>
      <c r="H14" s="1" t="s">
        <v>180</v>
      </c>
      <c r="I14" s="1" t="s">
        <v>248</v>
      </c>
      <c r="J14" s="1" t="s">
        <v>182</v>
      </c>
      <c r="K14" s="1" t="s">
        <v>248</v>
      </c>
      <c r="L14" s="1" t="s">
        <v>248</v>
      </c>
      <c r="M14" s="1" t="s">
        <v>183</v>
      </c>
      <c r="N14" s="1" t="s">
        <v>183</v>
      </c>
      <c r="O14" s="1" t="s">
        <v>184</v>
      </c>
      <c r="P14" s="1" t="s">
        <v>185</v>
      </c>
      <c r="Q14" s="1" t="s">
        <v>186</v>
      </c>
      <c r="R14" s="1" t="s">
        <v>249</v>
      </c>
      <c r="S14" s="1" t="s">
        <v>188</v>
      </c>
      <c r="T14" s="1" t="s">
        <v>189</v>
      </c>
      <c r="U14" s="1" t="s">
        <v>190</v>
      </c>
      <c r="V14" s="1" t="s">
        <v>191</v>
      </c>
    </row>
    <row r="15" s="1" customFormat="1" spans="1:22">
      <c r="A15" s="3">
        <v>25434175009</v>
      </c>
      <c r="B15" s="1" t="s">
        <v>250</v>
      </c>
      <c r="C15" s="1" t="s">
        <v>251</v>
      </c>
      <c r="D15" s="1" t="s">
        <v>212</v>
      </c>
      <c r="E15" s="1" t="s">
        <v>252</v>
      </c>
      <c r="F15" s="1" t="s">
        <v>194</v>
      </c>
      <c r="G15" s="1" t="s">
        <v>179</v>
      </c>
      <c r="H15" s="1" t="s">
        <v>180</v>
      </c>
      <c r="I15" s="1" t="s">
        <v>248</v>
      </c>
      <c r="J15" s="1" t="s">
        <v>182</v>
      </c>
      <c r="K15" s="1" t="s">
        <v>248</v>
      </c>
      <c r="L15" s="1" t="s">
        <v>248</v>
      </c>
      <c r="M15" s="1" t="s">
        <v>183</v>
      </c>
      <c r="N15" s="1" t="s">
        <v>183</v>
      </c>
      <c r="O15" s="1" t="s">
        <v>184</v>
      </c>
      <c r="P15" s="1" t="s">
        <v>185</v>
      </c>
      <c r="Q15" s="1" t="s">
        <v>186</v>
      </c>
      <c r="R15" s="1" t="s">
        <v>253</v>
      </c>
      <c r="S15" s="1" t="s">
        <v>188</v>
      </c>
      <c r="T15" s="1" t="s">
        <v>189</v>
      </c>
      <c r="U15" s="1" t="s">
        <v>190</v>
      </c>
      <c r="V15" s="1" t="s">
        <v>191</v>
      </c>
    </row>
    <row r="16" s="1" customFormat="1" spans="1:22">
      <c r="A16" s="3">
        <v>999225419145829</v>
      </c>
      <c r="B16" s="1" t="s">
        <v>254</v>
      </c>
      <c r="C16" s="1" t="s">
        <v>255</v>
      </c>
      <c r="D16" s="1" t="s">
        <v>202</v>
      </c>
      <c r="E16" s="1" t="s">
        <v>256</v>
      </c>
      <c r="F16" s="1" t="s">
        <v>224</v>
      </c>
      <c r="G16" s="1" t="s">
        <v>179</v>
      </c>
      <c r="H16" s="1" t="s">
        <v>180</v>
      </c>
      <c r="I16" s="1" t="s">
        <v>257</v>
      </c>
      <c r="J16" s="1" t="s">
        <v>182</v>
      </c>
      <c r="K16" s="1" t="s">
        <v>257</v>
      </c>
      <c r="L16" s="1" t="s">
        <v>257</v>
      </c>
      <c r="M16" s="1" t="s">
        <v>183</v>
      </c>
      <c r="N16" s="1" t="s">
        <v>183</v>
      </c>
      <c r="O16" s="1" t="s">
        <v>184</v>
      </c>
      <c r="P16" s="1" t="s">
        <v>185</v>
      </c>
      <c r="Q16" s="1" t="s">
        <v>186</v>
      </c>
      <c r="R16" s="1" t="s">
        <v>258</v>
      </c>
      <c r="S16" s="1" t="s">
        <v>188</v>
      </c>
      <c r="T16" s="1" t="s">
        <v>189</v>
      </c>
      <c r="U16" s="1" t="s">
        <v>190</v>
      </c>
      <c r="V16" s="1" t="s">
        <v>191</v>
      </c>
    </row>
    <row r="17" s="1" customFormat="1" spans="1:22">
      <c r="A17" s="3">
        <v>999225398008902</v>
      </c>
      <c r="B17" s="1" t="s">
        <v>259</v>
      </c>
      <c r="C17" s="1" t="s">
        <v>260</v>
      </c>
      <c r="D17" s="1" t="s">
        <v>261</v>
      </c>
      <c r="E17" s="1" t="s">
        <v>262</v>
      </c>
      <c r="F17" s="1" t="s">
        <v>224</v>
      </c>
      <c r="G17" s="1" t="s">
        <v>179</v>
      </c>
      <c r="H17" s="1" t="s">
        <v>180</v>
      </c>
      <c r="I17" s="1" t="s">
        <v>263</v>
      </c>
      <c r="J17" s="1" t="s">
        <v>182</v>
      </c>
      <c r="K17" s="1" t="s">
        <v>263</v>
      </c>
      <c r="L17" s="1" t="s">
        <v>263</v>
      </c>
      <c r="M17" s="1" t="s">
        <v>183</v>
      </c>
      <c r="N17" s="1" t="s">
        <v>183</v>
      </c>
      <c r="O17" s="1" t="s">
        <v>184</v>
      </c>
      <c r="P17" s="1" t="s">
        <v>185</v>
      </c>
      <c r="Q17" s="1" t="s">
        <v>186</v>
      </c>
      <c r="R17" s="1" t="s">
        <v>264</v>
      </c>
      <c r="S17" s="1" t="s">
        <v>188</v>
      </c>
      <c r="T17" s="1" t="s">
        <v>189</v>
      </c>
      <c r="U17" s="1" t="s">
        <v>190</v>
      </c>
      <c r="V17" s="1" t="s">
        <v>191</v>
      </c>
    </row>
    <row r="18" s="1" customFormat="1" spans="1:22">
      <c r="A18" s="3">
        <v>999225265721920</v>
      </c>
      <c r="B18" s="1" t="s">
        <v>265</v>
      </c>
      <c r="C18" s="1" t="s">
        <v>266</v>
      </c>
      <c r="D18" s="1" t="s">
        <v>212</v>
      </c>
      <c r="E18" s="1" t="s">
        <v>267</v>
      </c>
      <c r="F18" s="1" t="s">
        <v>204</v>
      </c>
      <c r="G18" s="1" t="s">
        <v>179</v>
      </c>
      <c r="H18" s="1" t="s">
        <v>180</v>
      </c>
      <c r="I18" s="1" t="s">
        <v>268</v>
      </c>
      <c r="J18" s="1" t="s">
        <v>182</v>
      </c>
      <c r="K18" s="1" t="s">
        <v>268</v>
      </c>
      <c r="L18" s="1" t="s">
        <v>268</v>
      </c>
      <c r="M18" s="1" t="s">
        <v>183</v>
      </c>
      <c r="N18" s="1" t="s">
        <v>183</v>
      </c>
      <c r="O18" s="1" t="s">
        <v>184</v>
      </c>
      <c r="P18" s="1" t="s">
        <v>185</v>
      </c>
      <c r="Q18" s="1" t="s">
        <v>186</v>
      </c>
      <c r="R18" s="1" t="s">
        <v>269</v>
      </c>
      <c r="S18" s="1" t="s">
        <v>188</v>
      </c>
      <c r="T18" s="1" t="s">
        <v>189</v>
      </c>
      <c r="U18" s="1" t="s">
        <v>190</v>
      </c>
      <c r="V18" s="1" t="s">
        <v>191</v>
      </c>
    </row>
    <row r="19" s="1" customFormat="1" spans="1:22">
      <c r="A19" s="3">
        <v>999224809401913</v>
      </c>
      <c r="B19" s="1" t="s">
        <v>270</v>
      </c>
      <c r="C19" s="1" t="s">
        <v>271</v>
      </c>
      <c r="D19" s="1" t="s">
        <v>212</v>
      </c>
      <c r="E19" s="1" t="s">
        <v>272</v>
      </c>
      <c r="F19" s="1" t="s">
        <v>204</v>
      </c>
      <c r="G19" s="1" t="s">
        <v>179</v>
      </c>
      <c r="H19" s="1" t="s">
        <v>180</v>
      </c>
      <c r="I19" s="1" t="s">
        <v>273</v>
      </c>
      <c r="J19" s="1" t="s">
        <v>182</v>
      </c>
      <c r="K19" s="1" t="s">
        <v>273</v>
      </c>
      <c r="L19" s="1" t="s">
        <v>273</v>
      </c>
      <c r="M19" s="1" t="s">
        <v>183</v>
      </c>
      <c r="N19" s="1" t="s">
        <v>183</v>
      </c>
      <c r="O19" s="1" t="s">
        <v>184</v>
      </c>
      <c r="P19" s="1" t="s">
        <v>185</v>
      </c>
      <c r="Q19" s="1" t="s">
        <v>186</v>
      </c>
      <c r="R19" s="1" t="s">
        <v>274</v>
      </c>
      <c r="S19" s="1" t="s">
        <v>188</v>
      </c>
      <c r="T19" s="1" t="s">
        <v>189</v>
      </c>
      <c r="U19" s="1" t="s">
        <v>190</v>
      </c>
      <c r="V19" s="1" t="s">
        <v>191</v>
      </c>
    </row>
    <row r="20" s="1" customFormat="1" spans="1:22">
      <c r="A20" s="3">
        <v>999224425781623</v>
      </c>
      <c r="B20" s="1" t="s">
        <v>275</v>
      </c>
      <c r="C20" s="1" t="s">
        <v>276</v>
      </c>
      <c r="D20" s="1" t="s">
        <v>261</v>
      </c>
      <c r="E20" s="1" t="s">
        <v>277</v>
      </c>
      <c r="F20" s="1" t="s">
        <v>194</v>
      </c>
      <c r="G20" s="1" t="s">
        <v>179</v>
      </c>
      <c r="H20" s="1" t="s">
        <v>180</v>
      </c>
      <c r="I20" s="1" t="s">
        <v>278</v>
      </c>
      <c r="J20" s="1" t="s">
        <v>182</v>
      </c>
      <c r="K20" s="1" t="s">
        <v>278</v>
      </c>
      <c r="L20" s="1" t="s">
        <v>278</v>
      </c>
      <c r="M20" s="1" t="s">
        <v>183</v>
      </c>
      <c r="N20" s="1" t="s">
        <v>183</v>
      </c>
      <c r="O20" s="1" t="s">
        <v>184</v>
      </c>
      <c r="P20" s="1" t="s">
        <v>185</v>
      </c>
      <c r="Q20" s="1" t="s">
        <v>186</v>
      </c>
      <c r="R20" s="1" t="s">
        <v>279</v>
      </c>
      <c r="S20" s="1" t="s">
        <v>188</v>
      </c>
      <c r="T20" s="1" t="s">
        <v>189</v>
      </c>
      <c r="U20" s="1" t="s">
        <v>190</v>
      </c>
      <c r="V20" s="1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2023-08-19T01:55:18Z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