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对账!$1:$34</definedName>
  </definedNames>
  <calcPr calcId="144525"/>
</workbook>
</file>

<file path=xl/sharedStrings.xml><?xml version="1.0" encoding="utf-8"?>
<sst xmlns="http://schemas.openxmlformats.org/spreadsheetml/2006/main" count="891" uniqueCount="297">
  <si>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</si>
  <si>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</si>
  <si>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</si>
  <si>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</si>
  <si>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</si>
  <si>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</si>
  <si>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</si>
  <si>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</si>
  <si>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</si>
  <si>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</si>
  <si>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</si>
  <si>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</si>
  <si>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</si>
  <si>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</si>
  <si>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</si>
  <si>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</si>
  <si>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</si>
  <si>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</si>
  <si>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</si>
  <si>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</si>
  <si>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</si>
  <si>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</si>
  <si>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</si>
  <si>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</si>
  <si>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</si>
  <si>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999225457900941	</t>
  </si>
  <si>
    <t>Ctrip</t>
  </si>
  <si>
    <t>正常</t>
  </si>
  <si>
    <t>[香港]香港富荟旺角酒店(iclub Mong Kok Hotel)(69311702)</t>
  </si>
  <si>
    <t>卓荟客房(至少提前3天预订)&lt;连住2-7晚&gt;&lt;双人入住&gt;&lt;内宾&gt;&lt;无早&gt;</t>
  </si>
  <si>
    <t>CNY</t>
  </si>
  <si>
    <t>MA/SHAOQIAN,Hu/XINYUN</t>
  </si>
  <si>
    <t>CA363230820CNY</t>
  </si>
  <si>
    <t>未提现</t>
  </si>
  <si>
    <t>携程开票</t>
  </si>
  <si>
    <t xml:space="preserve">3659791	</t>
  </si>
  <si>
    <t xml:space="preserve">11795661	</t>
  </si>
  <si>
    <t xml:space="preserve">999225465448714	</t>
  </si>
  <si>
    <t>[香港]香港九龙酒店(The Kowloon Hotel)(9826444)</t>
  </si>
  <si>
    <t>豪华房(至少提前5天预订)(至少连住2晚及以上)&lt;双人入住&gt;&lt;内宾&gt;&lt;无早&gt;</t>
  </si>
  <si>
    <t>DING/YAJIN,JIANG/JINQI</t>
  </si>
  <si>
    <t xml:space="preserve">3661141	</t>
  </si>
  <si>
    <t xml:space="preserve">	</t>
  </si>
  <si>
    <t xml:space="preserve">999225473640686	</t>
  </si>
  <si>
    <t>[香港]香港九龙海逸君绰酒店(Harbour Grand Kowloon)(17095949)</t>
  </si>
  <si>
    <t>高级客房(至少连住2晚及以上)&lt;特惠&gt;&lt;双人入住&gt;&lt;内宾&gt;&lt;无早&gt;</t>
  </si>
  <si>
    <t>Qu/Hua,Ren/Yongli</t>
  </si>
  <si>
    <t xml:space="preserve">3663399	</t>
  </si>
  <si>
    <t xml:space="preserve">999225492442166	</t>
  </si>
  <si>
    <t>ZHANG/JIYUN,Dong/Bochao</t>
  </si>
  <si>
    <t xml:space="preserve">3666848	</t>
  </si>
  <si>
    <t xml:space="preserve">999225608478647	</t>
  </si>
  <si>
    <t>[梅州]梅州白天鹅迎宾馆(100697959)</t>
  </si>
  <si>
    <t>商务江景大床房&lt;特惠促销&gt;&lt;双人入住&gt;&lt;双早&gt;&lt;日历房套餐高价值&gt;&lt;新酒店礼盒&gt;</t>
  </si>
  <si>
    <t>秦昊</t>
  </si>
  <si>
    <t>取消</t>
  </si>
  <si>
    <t xml:space="preserve">999225617430113	</t>
  </si>
  <si>
    <t>TANG/JIE</t>
  </si>
  <si>
    <t xml:space="preserve">3691588	</t>
  </si>
  <si>
    <t xml:space="preserve">999225643474877	</t>
  </si>
  <si>
    <t>[梅州]梅州昌盛豪生大酒店(45834822)</t>
  </si>
  <si>
    <t>柚见汝——非遗大床房&lt;超值特惠&gt;&lt;双人入住&gt;&lt;双早&gt;</t>
  </si>
  <si>
    <t>傅扬</t>
  </si>
  <si>
    <t xml:space="preserve">595495	</t>
  </si>
  <si>
    <t xml:space="preserve">999225792217527	</t>
  </si>
  <si>
    <t>柚见好——非遗双床房&lt;超值特惠&gt;&lt;双人入住&gt;&lt;双早&gt;</t>
  </si>
  <si>
    <t>张锦峰</t>
  </si>
  <si>
    <t xml:space="preserve">999225812633363	</t>
  </si>
  <si>
    <t>黄颖</t>
  </si>
  <si>
    <t xml:space="preserve">596761	</t>
  </si>
  <si>
    <t xml:space="preserve">25200537557	</t>
  </si>
  <si>
    <t>WANG/XIAOYAN</t>
  </si>
  <si>
    <t>CA363230821CNY</t>
  </si>
  <si>
    <t xml:space="preserve">3608910	</t>
  </si>
  <si>
    <t xml:space="preserve">11780308	</t>
  </si>
  <si>
    <t xml:space="preserve">999225473413355	</t>
  </si>
  <si>
    <t>FANG/YIMING,FANG/JIE,XIAO/NANA,FANG/JUNYA</t>
  </si>
  <si>
    <t xml:space="preserve">3663260	</t>
  </si>
  <si>
    <t xml:space="preserve">999225520449126	</t>
  </si>
  <si>
    <t>YU/JIE,CHEN/TAO</t>
  </si>
  <si>
    <t xml:space="preserve">3671742	</t>
  </si>
  <si>
    <t xml:space="preserve">999225563418860	</t>
  </si>
  <si>
    <t>LI/YING</t>
  </si>
  <si>
    <t xml:space="preserve">3681207	</t>
  </si>
  <si>
    <t xml:space="preserve">999225572431500	</t>
  </si>
  <si>
    <t>[香港]历山酒店(Hotel Alexandra)(105646626)</t>
  </si>
  <si>
    <t>方块客房 (城市景观)(至少提前5天预订)(至少连住2晚及以上)&lt;双人入住&gt;&lt;内宾&gt;&lt;无早&gt;</t>
  </si>
  <si>
    <t>TANG/XINYUWEI</t>
  </si>
  <si>
    <t xml:space="preserve">3682416	</t>
  </si>
  <si>
    <t xml:space="preserve">13059767	</t>
  </si>
  <si>
    <t xml:space="preserve">999225617198922	</t>
  </si>
  <si>
    <t>梅花客房 (城市景观)(至少提前5天预订)(至少连住2晚及以上)&lt;双人入住&gt;&lt;内宾&gt;&lt;无早&gt;</t>
  </si>
  <si>
    <t>CHEN/SI,XU/ZHILONG</t>
  </si>
  <si>
    <t xml:space="preserve">3691554	</t>
  </si>
  <si>
    <t xml:space="preserve">13059818	</t>
  </si>
  <si>
    <t xml:space="preserve">999225631710505	</t>
  </si>
  <si>
    <t>Zhang/Teng Huo</t>
  </si>
  <si>
    <t xml:space="preserve">3693904	</t>
  </si>
  <si>
    <t xml:space="preserve">13060081	</t>
  </si>
  <si>
    <t xml:space="preserve">999225631757780	</t>
  </si>
  <si>
    <t>Shi/Jia Hui</t>
  </si>
  <si>
    <t xml:space="preserve">3693910	</t>
  </si>
  <si>
    <t xml:space="preserve">13060086	</t>
  </si>
  <si>
    <t xml:space="preserve">999225636727422	</t>
  </si>
  <si>
    <t>huang/baopiao,lin/wenduan,lin/qingshuang</t>
  </si>
  <si>
    <t xml:space="preserve">3694892	</t>
  </si>
  <si>
    <t xml:space="preserve">13060092	</t>
  </si>
  <si>
    <t xml:space="preserve">25643757280	</t>
  </si>
  <si>
    <t>YUE/SIJIA</t>
  </si>
  <si>
    <t xml:space="preserve">3696978	</t>
  </si>
  <si>
    <t xml:space="preserve">13060178	</t>
  </si>
  <si>
    <t xml:space="preserve">999225644787130	</t>
  </si>
  <si>
    <t>LIN/HUA</t>
  </si>
  <si>
    <t xml:space="preserve">3697283	</t>
  </si>
  <si>
    <t xml:space="preserve">999225647973847	</t>
  </si>
  <si>
    <t>CHEN/JIANHONG,chen/jianhong</t>
  </si>
  <si>
    <t xml:space="preserve">3698423	</t>
  </si>
  <si>
    <t xml:space="preserve">999225660983657	</t>
  </si>
  <si>
    <t>HUA/YIYAO,guo/lingling</t>
  </si>
  <si>
    <t xml:space="preserve">3700700	</t>
  </si>
  <si>
    <t xml:space="preserve">999225662218297	</t>
  </si>
  <si>
    <t>[香港]米易商务宾馆(ME EASY HOSTEL)(106320562)</t>
  </si>
  <si>
    <t>四人房&lt;特惠专享&gt;&lt;四人入住&gt;&lt;无早&gt;</t>
  </si>
  <si>
    <t>jasmine/liulijun,zhangmeijun/zhangmeijun,lee/lichunmei,liaoniqian/liaoniqian</t>
  </si>
  <si>
    <t xml:space="preserve">3701043	</t>
  </si>
  <si>
    <t xml:space="preserve">999225665639862	</t>
  </si>
  <si>
    <t>XIANG/HUIQI,Fu/Zengxian</t>
  </si>
  <si>
    <t xml:space="preserve">3702253	</t>
  </si>
  <si>
    <t xml:space="preserve">999225677589958	</t>
  </si>
  <si>
    <t>商务江景双床房&lt;双人入住&gt;&lt;限量抢购&gt;&lt;双早&gt;&lt;日历房套餐高价值&gt;&lt;新酒店礼盒&gt;</t>
  </si>
  <si>
    <t>钟银英,张宇炬</t>
  </si>
  <si>
    <t xml:space="preserve">999225700167153	</t>
  </si>
  <si>
    <t>双床房&lt;特惠专享&gt;&lt;双人入住&gt;&lt;无早&gt;</t>
  </si>
  <si>
    <t>GUO/JIAOLAN,GUO/HAILIN,GUO/GUOPING,LIN/YUHUA</t>
  </si>
  <si>
    <t xml:space="preserve">3709395	</t>
  </si>
  <si>
    <t xml:space="preserve">999225726922137	</t>
  </si>
  <si>
    <t>商务江景双床房&lt;特惠促销&gt;&lt;双人入住&gt;&lt;双早&gt;&lt;日历房套餐高价值&gt;&lt;新酒店礼盒&gt;</t>
  </si>
  <si>
    <t>郑运钟</t>
  </si>
  <si>
    <t xml:space="preserve">999225739063376	</t>
  </si>
  <si>
    <t>[蕉岭]蕉岭培鸿乡墅(100954969)</t>
  </si>
  <si>
    <t>秋田双人房&lt;超值特惠&gt;&lt;双人入住&gt;&lt;双早&gt;</t>
  </si>
  <si>
    <t>黄美恩,黄玲,侯惠,黄祝兰</t>
  </si>
  <si>
    <t xml:space="preserve">999225792791110	</t>
  </si>
  <si>
    <t>陆晓斌</t>
  </si>
  <si>
    <t xml:space="preserve">596552	</t>
  </si>
  <si>
    <t xml:space="preserve">999225819120167	</t>
  </si>
  <si>
    <t>[梅州]梅州麓湖山酒店(67856423)</t>
  </si>
  <si>
    <t>标准双床房&lt;双人入住&gt;&lt;升级特惠&gt;&lt;双早&gt;</t>
  </si>
  <si>
    <t>陈光成</t>
  </si>
  <si>
    <t xml:space="preserve">2838985	</t>
  </si>
  <si>
    <t xml:space="preserve">999225838669752	</t>
  </si>
  <si>
    <t>段小华</t>
  </si>
  <si>
    <t xml:space="preserve">596924	</t>
  </si>
  <si>
    <t>，</t>
  </si>
  <si>
    <t>202307281303080077</t>
  </si>
  <si>
    <t>202308032015320068</t>
  </si>
  <si>
    <t>202308041813000021</t>
  </si>
  <si>
    <t>202307292134360069</t>
  </si>
  <si>
    <t>202308010944160025</t>
  </si>
  <si>
    <t>202308011640570068</t>
  </si>
  <si>
    <t>202308032022510021</t>
  </si>
  <si>
    <t>999225819120167</t>
  </si>
  <si>
    <t>202308042037470021</t>
  </si>
  <si>
    <t>202308051710380020</t>
  </si>
  <si>
    <t>A230821101333481</t>
  </si>
  <si>
    <t>房集：i230821101207 5267.18元</t>
  </si>
  <si>
    <t>CNY / HKD 当前参考汇率: 1.069723175</t>
  </si>
  <si>
    <t>总计：72301.15 CNY/
77342.22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</si>
  <si>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</si>
  <si>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</si>
  <si>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</si>
  <si>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</si>
  <si>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</si>
  <si>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</si>
  <si>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</si>
  <si>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</si>
  <si>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</si>
  <si>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</si>
  <si>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</si>
  <si>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</si>
  <si>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</si>
  <si>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</si>
  <si>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</si>
  <si>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</si>
  <si>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</si>
  <si>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</si>
  <si>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</si>
  <si>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2023-07-08</t>
  </si>
  <si>
    <t>3608910</t>
  </si>
  <si>
    <t>香港富荟旺角酒店</t>
  </si>
  <si>
    <t>WANG XIAOYAN</t>
  </si>
  <si>
    <t>2023-08-03</t>
  </si>
  <si>
    <t>2023-08-06</t>
  </si>
  <si>
    <t>退房日周结</t>
  </si>
  <si>
    <t>2600.00</t>
  </si>
  <si>
    <t>RMB</t>
  </si>
  <si>
    <t>0</t>
  </si>
  <si>
    <t>0.00</t>
  </si>
  <si>
    <t>携程国内直连(DD)</t>
  </si>
  <si>
    <t>01.011249</t>
  </si>
  <si>
    <t>2023-07-20 09:29:00</t>
  </si>
  <si>
    <t>否</t>
  </si>
  <si>
    <t>汇智国际旅游发展有限公司</t>
  </si>
  <si>
    <t>直采</t>
  </si>
  <si>
    <t>中国</t>
  </si>
  <si>
    <t>2023-07-20</t>
  </si>
  <si>
    <t>3659791</t>
  </si>
  <si>
    <t>MA SHAOQIAN,Hu XINYUN</t>
  </si>
  <si>
    <t>2023-08-01</t>
  </si>
  <si>
    <t>2023-08-05</t>
  </si>
  <si>
    <t>3443.00</t>
  </si>
  <si>
    <t>2023-07-21 21:59:45</t>
  </si>
  <si>
    <t>3661141</t>
  </si>
  <si>
    <t>香港九龙酒店</t>
  </si>
  <si>
    <t>DING YAJIN,JIANG JINQI</t>
  </si>
  <si>
    <t>2023-07-31</t>
  </si>
  <si>
    <t>5066.00</t>
  </si>
  <si>
    <t>2023-07-25 13:15:42</t>
  </si>
  <si>
    <t>3663260</t>
  </si>
  <si>
    <t>香港九龙海逸君绰酒店</t>
  </si>
  <si>
    <t>FANG YIMING,FANG JIE,XIAO NANA,FANG JUNYA</t>
  </si>
  <si>
    <t>2023-08-02</t>
  </si>
  <si>
    <t>8488.00</t>
  </si>
  <si>
    <t>2023-07-24 20:28:18</t>
  </si>
  <si>
    <t>2023-07-21</t>
  </si>
  <si>
    <t>3663399</t>
  </si>
  <si>
    <t>Qu Hua,Ren Yongli</t>
  </si>
  <si>
    <t>4244.00</t>
  </si>
  <si>
    <t>2023-07-25 17:22:45</t>
  </si>
  <si>
    <t>3666848</t>
  </si>
  <si>
    <t>ZHANG JIYUN,Dong Bochao</t>
  </si>
  <si>
    <t>2122.00</t>
  </si>
  <si>
    <t>2023-07-25 17:33:54</t>
  </si>
  <si>
    <t>2023-07-22</t>
  </si>
  <si>
    <t>3671742</t>
  </si>
  <si>
    <t>YU JIE,CHEN TAO</t>
  </si>
  <si>
    <t>2023-08-04</t>
  </si>
  <si>
    <t>2434.00</t>
  </si>
  <si>
    <t>2023-07-25 13:11:19</t>
  </si>
  <si>
    <t>2023-07-25</t>
  </si>
  <si>
    <t>3681207</t>
  </si>
  <si>
    <t>LI YING</t>
  </si>
  <si>
    <t>2404.00</t>
  </si>
  <si>
    <t>2023-07-25 11:36:23</t>
  </si>
  <si>
    <t>3682416</t>
  </si>
  <si>
    <t>历山酒店</t>
  </si>
  <si>
    <t>TANG XINYUWEI</t>
  </si>
  <si>
    <t>1956.00</t>
  </si>
  <si>
    <t>2023-07-27 09:23:21</t>
  </si>
  <si>
    <t>2023-07-27</t>
  </si>
  <si>
    <t>3691554</t>
  </si>
  <si>
    <t>CHEN SI,XU ZHILONG</t>
  </si>
  <si>
    <t>2023-07-27 11:17:37</t>
  </si>
  <si>
    <t>3691588</t>
  </si>
  <si>
    <t>TANG JIE</t>
  </si>
  <si>
    <t>3203.00</t>
  </si>
  <si>
    <t>2023-07-28 16:34:38</t>
  </si>
  <si>
    <t>3693904</t>
  </si>
  <si>
    <t>Zhang Teng Huo</t>
  </si>
  <si>
    <t>2023-07-28 09:19:47</t>
  </si>
  <si>
    <t>3693910</t>
  </si>
  <si>
    <t>Shi Jia Hui</t>
  </si>
  <si>
    <t>2023-07-28 09:22:46</t>
  </si>
  <si>
    <t>2023-07-28</t>
  </si>
  <si>
    <t>3694892</t>
  </si>
  <si>
    <t>huang baopiao,lin wenduan,lin qingshuang</t>
  </si>
  <si>
    <t>8301.00</t>
  </si>
  <si>
    <t>2023-07-28 09:30:44</t>
  </si>
  <si>
    <t>3696978</t>
  </si>
  <si>
    <t>YUE SIJIA</t>
  </si>
  <si>
    <t>2767.00</t>
  </si>
  <si>
    <t>2023-07-28 13:31:38</t>
  </si>
  <si>
    <t>3697283</t>
  </si>
  <si>
    <t>LIN HUA</t>
  </si>
  <si>
    <t>2454.00</t>
  </si>
  <si>
    <t>2023-07-28 16:26:30</t>
  </si>
  <si>
    <t>3698423</t>
  </si>
  <si>
    <t>CHEN JIANHONG,chen jianhong</t>
  </si>
  <si>
    <t>3442.00</t>
  </si>
  <si>
    <t>2023-07-28 21:11:28</t>
  </si>
  <si>
    <t>2023-07-29</t>
  </si>
  <si>
    <t>3700700</t>
  </si>
  <si>
    <t>HUA YIYAO,guo lingling</t>
  </si>
  <si>
    <t>2023-07-29 09:05:00</t>
  </si>
  <si>
    <t>3701043</t>
  </si>
  <si>
    <t>米易商务宾馆</t>
  </si>
  <si>
    <t>jasmine liulijun,zhangmeijun zhangmeijun,lee lichunmei,liaoniqian liaoniqian</t>
  </si>
  <si>
    <t>571.20</t>
  </si>
  <si>
    <t>2023-07-29 10:20:01</t>
  </si>
  <si>
    <t>3702253</t>
  </si>
  <si>
    <t>XIANG HUIQI,Fu Zengxian</t>
  </si>
  <si>
    <t>2023-07-29 15:50:36</t>
  </si>
  <si>
    <t>2023-07-30</t>
  </si>
  <si>
    <t>3709395</t>
  </si>
  <si>
    <t>GUO JIAOLAN,GUO HAILIN,GUO GUOPING,LIN YUHUA</t>
  </si>
  <si>
    <t>1774.80</t>
  </si>
  <si>
    <t>2023-07-30 22:31:05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</si>
</sst>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47</xdr:row>
      <xdr:rowOff>0</xdr:rowOff>
    </xdr:from>
    <xdr:to>
      <xdr:col>15</xdr:col>
      <xdr:colOff>38100</xdr:colOff>
      <xdr:row>77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43650"/>
          <a:ext cx="10763250" cy="5267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45139</v>
      </c>
      <c r="G2" s="6">
        <v>45143</v>
      </c>
      <c r="H2" s="4">
        <v>1</v>
      </c>
      <c r="I2" s="4">
        <v>4</v>
      </c>
      <c r="J2" s="4">
        <v>4</v>
      </c>
      <c r="K2" s="4" t="s">
        <v>30</v>
      </c>
      <c r="L2" s="4">
        <v>3443</v>
      </c>
      <c r="M2" s="4">
        <v>3443</v>
      </c>
      <c r="N2" s="4" t="s">
        <v>31</v>
      </c>
      <c r="O2" s="4" t="s">
        <v>32</v>
      </c>
      <c r="P2" s="4" t="s">
        <v>33</v>
      </c>
      <c r="Q2" s="4">
        <v>0</v>
      </c>
      <c r="R2" s="7">
        <v>45127</v>
      </c>
      <c r="S2" s="6">
        <v>45158</v>
      </c>
      <c r="T2" s="4" t="s">
        <v>34</v>
      </c>
      <c r="U2" s="4">
        <v>3443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45138</v>
      </c>
      <c r="G3" s="6">
        <v>45143</v>
      </c>
      <c r="H3" s="4">
        <v>1</v>
      </c>
      <c r="I3" s="4">
        <v>5</v>
      </c>
      <c r="J3" s="4">
        <v>5</v>
      </c>
      <c r="K3" s="4" t="s">
        <v>30</v>
      </c>
      <c r="L3" s="4">
        <v>5066</v>
      </c>
      <c r="M3" s="4">
        <v>5066</v>
      </c>
      <c r="N3" s="4" t="s">
        <v>40</v>
      </c>
      <c r="O3" s="4" t="s">
        <v>32</v>
      </c>
      <c r="P3" s="4" t="s">
        <v>33</v>
      </c>
      <c r="Q3" s="4">
        <v>0</v>
      </c>
      <c r="R3" s="7">
        <v>45127.0000115741</v>
      </c>
      <c r="S3" s="6">
        <v>45158</v>
      </c>
      <c r="T3" s="4" t="s">
        <v>34</v>
      </c>
      <c r="U3" s="4">
        <v>5066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45141</v>
      </c>
      <c r="G4" s="6">
        <v>45143</v>
      </c>
      <c r="H4" s="4">
        <v>2</v>
      </c>
      <c r="I4" s="4">
        <v>2</v>
      </c>
      <c r="J4" s="4">
        <v>4</v>
      </c>
      <c r="K4" s="4" t="s">
        <v>30</v>
      </c>
      <c r="L4" s="4">
        <v>4244</v>
      </c>
      <c r="M4" s="4">
        <v>4244</v>
      </c>
      <c r="N4" s="4" t="s">
        <v>46</v>
      </c>
      <c r="O4" s="4" t="s">
        <v>32</v>
      </c>
      <c r="P4" s="4" t="s">
        <v>33</v>
      </c>
      <c r="Q4" s="4">
        <v>0</v>
      </c>
      <c r="R4" s="7">
        <v>45128</v>
      </c>
      <c r="S4" s="6">
        <v>45158</v>
      </c>
      <c r="T4" s="4" t="s">
        <v>34</v>
      </c>
      <c r="U4" s="4">
        <v>4244</v>
      </c>
      <c r="V4" s="4">
        <v>0</v>
      </c>
      <c r="W4" s="4">
        <v>0</v>
      </c>
      <c r="X4" s="4" t="s">
        <v>47</v>
      </c>
      <c r="Y4" s="4" t="s">
        <v>42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45141</v>
      </c>
      <c r="G5" s="6">
        <v>45143</v>
      </c>
      <c r="H5" s="4">
        <v>1</v>
      </c>
      <c r="I5" s="4">
        <v>2</v>
      </c>
      <c r="J5" s="4">
        <v>2</v>
      </c>
      <c r="K5" s="4" t="s">
        <v>30</v>
      </c>
      <c r="L5" s="4">
        <v>2122</v>
      </c>
      <c r="M5" s="4">
        <v>2122</v>
      </c>
      <c r="N5" s="4" t="s">
        <v>49</v>
      </c>
      <c r="O5" s="4" t="s">
        <v>32</v>
      </c>
      <c r="P5" s="4" t="s">
        <v>33</v>
      </c>
      <c r="Q5" s="4">
        <v>0</v>
      </c>
      <c r="R5" s="7">
        <v>45128</v>
      </c>
      <c r="S5" s="6">
        <v>45158</v>
      </c>
      <c r="T5" s="4" t="s">
        <v>34</v>
      </c>
      <c r="U5" s="4">
        <v>2122</v>
      </c>
      <c r="V5" s="4">
        <v>0</v>
      </c>
      <c r="W5" s="4">
        <v>0</v>
      </c>
      <c r="X5" s="4" t="s">
        <v>50</v>
      </c>
      <c r="Y5" s="4" t="s">
        <v>42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45142</v>
      </c>
      <c r="G6" s="6">
        <v>45143</v>
      </c>
      <c r="H6" s="4">
        <v>1</v>
      </c>
      <c r="I6" s="4">
        <v>1</v>
      </c>
      <c r="J6" s="4">
        <v>1</v>
      </c>
      <c r="K6" s="4" t="s">
        <v>30</v>
      </c>
      <c r="L6" s="4">
        <v>305.2</v>
      </c>
      <c r="M6" s="4">
        <v>305.2</v>
      </c>
      <c r="N6" s="4" t="s">
        <v>54</v>
      </c>
      <c r="O6" s="4" t="s">
        <v>32</v>
      </c>
      <c r="P6" s="4" t="s">
        <v>33</v>
      </c>
      <c r="Q6" s="4">
        <v>0</v>
      </c>
      <c r="R6" s="7">
        <v>45133.0000115741</v>
      </c>
      <c r="S6" s="6">
        <v>45158</v>
      </c>
      <c r="T6" s="4" t="s">
        <v>34</v>
      </c>
      <c r="U6" s="4">
        <v>305.2</v>
      </c>
      <c r="V6" s="4">
        <v>0</v>
      </c>
      <c r="W6" s="4">
        <v>0</v>
      </c>
      <c r="X6" s="4" t="s">
        <v>42</v>
      </c>
      <c r="Y6" s="4" t="s">
        <v>42</v>
      </c>
    </row>
    <row r="7" s="4" customFormat="1" spans="1:25">
      <c r="A7" s="4" t="s">
        <v>51</v>
      </c>
      <c r="B7" s="4" t="s">
        <v>26</v>
      </c>
      <c r="C7" s="4" t="s">
        <v>55</v>
      </c>
      <c r="D7" s="4" t="s">
        <v>52</v>
      </c>
      <c r="E7" s="4" t="s">
        <v>53</v>
      </c>
      <c r="F7" s="6">
        <v>45142</v>
      </c>
      <c r="G7" s="6">
        <v>45143</v>
      </c>
      <c r="H7" s="4">
        <v>1</v>
      </c>
      <c r="I7" s="4">
        <v>1</v>
      </c>
      <c r="J7" s="4">
        <v>1</v>
      </c>
      <c r="K7" s="4" t="s">
        <v>30</v>
      </c>
      <c r="L7" s="4">
        <v>-305.2</v>
      </c>
      <c r="M7" s="4">
        <v>-305.2</v>
      </c>
      <c r="N7" s="4" t="s">
        <v>54</v>
      </c>
      <c r="O7" s="4" t="s">
        <v>32</v>
      </c>
      <c r="P7" s="4" t="s">
        <v>33</v>
      </c>
      <c r="Q7" s="4">
        <v>0</v>
      </c>
      <c r="R7" s="7">
        <v>45133.0000115741</v>
      </c>
      <c r="S7" s="6">
        <v>45158</v>
      </c>
      <c r="T7" s="4" t="s">
        <v>34</v>
      </c>
      <c r="U7" s="4">
        <v>-305.2</v>
      </c>
      <c r="V7" s="4">
        <v>0</v>
      </c>
      <c r="W7" s="4">
        <v>0</v>
      </c>
      <c r="X7" s="4" t="s">
        <v>42</v>
      </c>
      <c r="Y7" s="4" t="s">
        <v>42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38</v>
      </c>
      <c r="E8" s="4" t="s">
        <v>39</v>
      </c>
      <c r="F8" s="6">
        <v>45140</v>
      </c>
      <c r="G8" s="6">
        <v>45143</v>
      </c>
      <c r="H8" s="4">
        <v>1</v>
      </c>
      <c r="I8" s="4">
        <v>3</v>
      </c>
      <c r="J8" s="4">
        <v>3</v>
      </c>
      <c r="K8" s="4" t="s">
        <v>30</v>
      </c>
      <c r="L8" s="4">
        <v>3203</v>
      </c>
      <c r="M8" s="4">
        <v>3203</v>
      </c>
      <c r="N8" s="4" t="s">
        <v>57</v>
      </c>
      <c r="O8" s="4" t="s">
        <v>32</v>
      </c>
      <c r="P8" s="4" t="s">
        <v>33</v>
      </c>
      <c r="Q8" s="4">
        <v>0</v>
      </c>
      <c r="R8" s="7">
        <v>45134</v>
      </c>
      <c r="S8" s="6">
        <v>45158</v>
      </c>
      <c r="T8" s="4" t="s">
        <v>34</v>
      </c>
      <c r="U8" s="4">
        <v>3203</v>
      </c>
      <c r="V8" s="4">
        <v>0</v>
      </c>
      <c r="W8" s="4">
        <v>0</v>
      </c>
      <c r="X8" s="4" t="s">
        <v>58</v>
      </c>
      <c r="Y8" s="4" t="s">
        <v>42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45142</v>
      </c>
      <c r="G9" s="6">
        <v>45143</v>
      </c>
      <c r="H9" s="4">
        <v>1</v>
      </c>
      <c r="I9" s="4">
        <v>1</v>
      </c>
      <c r="J9" s="4">
        <v>1</v>
      </c>
      <c r="K9" s="4" t="s">
        <v>30</v>
      </c>
      <c r="L9" s="4">
        <v>502.6</v>
      </c>
      <c r="M9" s="4">
        <v>502.6</v>
      </c>
      <c r="N9" s="4" t="s">
        <v>62</v>
      </c>
      <c r="O9" s="4" t="s">
        <v>32</v>
      </c>
      <c r="P9" s="4" t="s">
        <v>33</v>
      </c>
      <c r="Q9" s="4">
        <v>0</v>
      </c>
      <c r="R9" s="7">
        <v>45135.0000115741</v>
      </c>
      <c r="S9" s="6">
        <v>45158</v>
      </c>
      <c r="T9" s="4" t="s">
        <v>34</v>
      </c>
      <c r="U9" s="4">
        <v>502.6</v>
      </c>
      <c r="V9" s="4">
        <v>0</v>
      </c>
      <c r="W9" s="4">
        <v>0</v>
      </c>
      <c r="X9" s="4" t="s">
        <v>42</v>
      </c>
      <c r="Y9" s="4" t="s">
        <v>63</v>
      </c>
    </row>
    <row r="10" s="4" customFormat="1" spans="1:25">
      <c r="A10" s="4" t="s">
        <v>64</v>
      </c>
      <c r="B10" s="4" t="s">
        <v>26</v>
      </c>
      <c r="C10" s="4" t="s">
        <v>27</v>
      </c>
      <c r="D10" s="4" t="s">
        <v>60</v>
      </c>
      <c r="E10" s="4" t="s">
        <v>65</v>
      </c>
      <c r="F10" s="6">
        <v>45142</v>
      </c>
      <c r="G10" s="6">
        <v>45143</v>
      </c>
      <c r="H10" s="4">
        <v>1</v>
      </c>
      <c r="I10" s="4">
        <v>1</v>
      </c>
      <c r="J10" s="4">
        <v>1</v>
      </c>
      <c r="K10" s="4" t="s">
        <v>30</v>
      </c>
      <c r="L10" s="4">
        <v>499.1</v>
      </c>
      <c r="M10" s="4">
        <v>499.1</v>
      </c>
      <c r="N10" s="4" t="s">
        <v>66</v>
      </c>
      <c r="O10" s="4" t="s">
        <v>32</v>
      </c>
      <c r="P10" s="4" t="s">
        <v>33</v>
      </c>
      <c r="Q10" s="4">
        <v>0</v>
      </c>
      <c r="R10" s="7">
        <v>45141</v>
      </c>
      <c r="S10" s="6">
        <v>45158</v>
      </c>
      <c r="T10" s="4" t="s">
        <v>34</v>
      </c>
      <c r="U10" s="4">
        <v>499.1</v>
      </c>
      <c r="V10" s="4">
        <v>0</v>
      </c>
      <c r="W10" s="4">
        <v>0</v>
      </c>
      <c r="X10" s="4" t="s">
        <v>42</v>
      </c>
      <c r="Y10" s="4" t="s">
        <v>42</v>
      </c>
    </row>
    <row r="11" s="4" customFormat="1" spans="1:25">
      <c r="A11" s="4" t="s">
        <v>67</v>
      </c>
      <c r="B11" s="4" t="s">
        <v>26</v>
      </c>
      <c r="C11" s="4" t="s">
        <v>27</v>
      </c>
      <c r="D11" s="4" t="s">
        <v>60</v>
      </c>
      <c r="E11" s="4" t="s">
        <v>65</v>
      </c>
      <c r="F11" s="6">
        <v>45142</v>
      </c>
      <c r="G11" s="6">
        <v>45143</v>
      </c>
      <c r="H11" s="4">
        <v>1</v>
      </c>
      <c r="I11" s="4">
        <v>1</v>
      </c>
      <c r="J11" s="4">
        <v>1</v>
      </c>
      <c r="K11" s="4" t="s">
        <v>30</v>
      </c>
      <c r="L11" s="4">
        <v>499.1</v>
      </c>
      <c r="M11" s="4">
        <v>499.1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45142.0000115741</v>
      </c>
      <c r="S11" s="6">
        <v>45158</v>
      </c>
      <c r="T11" s="4" t="s">
        <v>34</v>
      </c>
      <c r="U11" s="4">
        <v>499.1</v>
      </c>
      <c r="V11" s="4">
        <v>0</v>
      </c>
      <c r="W11" s="4">
        <v>0</v>
      </c>
      <c r="X11" s="4" t="s">
        <v>42</v>
      </c>
      <c r="Y11" s="4" t="s">
        <v>69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28</v>
      </c>
      <c r="E12" s="4" t="s">
        <v>29</v>
      </c>
      <c r="F12" s="6">
        <v>45141</v>
      </c>
      <c r="G12" s="6">
        <v>45144</v>
      </c>
      <c r="H12" s="4">
        <v>1</v>
      </c>
      <c r="I12" s="4">
        <v>3</v>
      </c>
      <c r="J12" s="4">
        <v>3</v>
      </c>
      <c r="K12" s="4" t="s">
        <v>30</v>
      </c>
      <c r="L12" s="4">
        <v>2600</v>
      </c>
      <c r="M12" s="4">
        <v>2600</v>
      </c>
      <c r="N12" s="4" t="s">
        <v>71</v>
      </c>
      <c r="O12" s="4" t="s">
        <v>72</v>
      </c>
      <c r="P12" s="4" t="s">
        <v>33</v>
      </c>
      <c r="Q12" s="4">
        <v>0</v>
      </c>
      <c r="R12" s="7">
        <v>45115.0000115741</v>
      </c>
      <c r="S12" s="6">
        <v>45159</v>
      </c>
      <c r="T12" s="4" t="s">
        <v>34</v>
      </c>
      <c r="U12" s="4">
        <v>2600</v>
      </c>
      <c r="V12" s="4">
        <v>0</v>
      </c>
      <c r="W12" s="4">
        <v>0</v>
      </c>
      <c r="X12" s="4" t="s">
        <v>73</v>
      </c>
      <c r="Y12" s="4" t="s">
        <v>74</v>
      </c>
    </row>
    <row r="13" s="4" customFormat="1" spans="1:25">
      <c r="A13" s="4" t="s">
        <v>75</v>
      </c>
      <c r="B13" s="4" t="s">
        <v>26</v>
      </c>
      <c r="C13" s="4" t="s">
        <v>27</v>
      </c>
      <c r="D13" s="4" t="s">
        <v>44</v>
      </c>
      <c r="E13" s="4" t="s">
        <v>45</v>
      </c>
      <c r="F13" s="6">
        <v>45140</v>
      </c>
      <c r="G13" s="6">
        <v>45144</v>
      </c>
      <c r="H13" s="4">
        <v>2</v>
      </c>
      <c r="I13" s="4">
        <v>4</v>
      </c>
      <c r="J13" s="4">
        <v>8</v>
      </c>
      <c r="K13" s="4" t="s">
        <v>30</v>
      </c>
      <c r="L13" s="4">
        <v>8488</v>
      </c>
      <c r="M13" s="4">
        <v>8488</v>
      </c>
      <c r="N13" s="4" t="s">
        <v>76</v>
      </c>
      <c r="O13" s="4" t="s">
        <v>72</v>
      </c>
      <c r="P13" s="4" t="s">
        <v>33</v>
      </c>
      <c r="Q13" s="4">
        <v>0</v>
      </c>
      <c r="R13" s="7">
        <v>45127</v>
      </c>
      <c r="S13" s="6">
        <v>45159</v>
      </c>
      <c r="T13" s="4" t="s">
        <v>34</v>
      </c>
      <c r="U13" s="4">
        <v>8488</v>
      </c>
      <c r="V13" s="4">
        <v>0</v>
      </c>
      <c r="W13" s="4">
        <v>0</v>
      </c>
      <c r="X13" s="4" t="s">
        <v>77</v>
      </c>
      <c r="Y13" s="4" t="s">
        <v>42</v>
      </c>
    </row>
    <row r="14" s="4" customFormat="1" spans="1:25">
      <c r="A14" s="4" t="s">
        <v>78</v>
      </c>
      <c r="B14" s="4" t="s">
        <v>26</v>
      </c>
      <c r="C14" s="4" t="s">
        <v>27</v>
      </c>
      <c r="D14" s="4" t="s">
        <v>38</v>
      </c>
      <c r="E14" s="4" t="s">
        <v>39</v>
      </c>
      <c r="F14" s="6">
        <v>45142</v>
      </c>
      <c r="G14" s="6">
        <v>45144</v>
      </c>
      <c r="H14" s="4">
        <v>1</v>
      </c>
      <c r="I14" s="4">
        <v>2</v>
      </c>
      <c r="J14" s="4">
        <v>2</v>
      </c>
      <c r="K14" s="4" t="s">
        <v>30</v>
      </c>
      <c r="L14" s="4">
        <v>2434</v>
      </c>
      <c r="M14" s="4">
        <v>2434</v>
      </c>
      <c r="N14" s="4" t="s">
        <v>79</v>
      </c>
      <c r="O14" s="4" t="s">
        <v>72</v>
      </c>
      <c r="P14" s="4" t="s">
        <v>33</v>
      </c>
      <c r="Q14" s="4">
        <v>0</v>
      </c>
      <c r="R14" s="7">
        <v>45129.0000115741</v>
      </c>
      <c r="S14" s="6">
        <v>45159</v>
      </c>
      <c r="T14" s="4" t="s">
        <v>34</v>
      </c>
      <c r="U14" s="4">
        <v>2434</v>
      </c>
      <c r="V14" s="4">
        <v>0</v>
      </c>
      <c r="W14" s="4">
        <v>0</v>
      </c>
      <c r="X14" s="4" t="s">
        <v>80</v>
      </c>
      <c r="Y14" s="4" t="s">
        <v>42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44</v>
      </c>
      <c r="E15" s="4" t="s">
        <v>45</v>
      </c>
      <c r="F15" s="6">
        <v>45142</v>
      </c>
      <c r="G15" s="6">
        <v>45144</v>
      </c>
      <c r="H15" s="4">
        <v>1</v>
      </c>
      <c r="I15" s="4">
        <v>2</v>
      </c>
      <c r="J15" s="4">
        <v>2</v>
      </c>
      <c r="K15" s="4" t="s">
        <v>30</v>
      </c>
      <c r="L15" s="4">
        <v>2404</v>
      </c>
      <c r="M15" s="4">
        <v>2404</v>
      </c>
      <c r="N15" s="4" t="s">
        <v>82</v>
      </c>
      <c r="O15" s="4" t="s">
        <v>72</v>
      </c>
      <c r="P15" s="4" t="s">
        <v>33</v>
      </c>
      <c r="Q15" s="4">
        <v>0</v>
      </c>
      <c r="R15" s="7">
        <v>45132</v>
      </c>
      <c r="S15" s="6">
        <v>45159</v>
      </c>
      <c r="T15" s="4" t="s">
        <v>34</v>
      </c>
      <c r="U15" s="4">
        <v>2404</v>
      </c>
      <c r="V15" s="4">
        <v>0</v>
      </c>
      <c r="W15" s="4">
        <v>0</v>
      </c>
      <c r="X15" s="4" t="s">
        <v>83</v>
      </c>
      <c r="Y15" s="4" t="s">
        <v>42</v>
      </c>
    </row>
    <row r="16" s="4" customFormat="1" spans="1:25">
      <c r="A16" s="4" t="s">
        <v>84</v>
      </c>
      <c r="B16" s="4" t="s">
        <v>26</v>
      </c>
      <c r="C16" s="4" t="s">
        <v>27</v>
      </c>
      <c r="D16" s="4" t="s">
        <v>85</v>
      </c>
      <c r="E16" s="4" t="s">
        <v>86</v>
      </c>
      <c r="F16" s="6">
        <v>45142</v>
      </c>
      <c r="G16" s="6">
        <v>45144</v>
      </c>
      <c r="H16" s="4">
        <v>1</v>
      </c>
      <c r="I16" s="4">
        <v>2</v>
      </c>
      <c r="J16" s="4">
        <v>2</v>
      </c>
      <c r="K16" s="4" t="s">
        <v>30</v>
      </c>
      <c r="L16" s="4">
        <v>1956</v>
      </c>
      <c r="M16" s="4">
        <v>1956</v>
      </c>
      <c r="N16" s="4" t="s">
        <v>87</v>
      </c>
      <c r="O16" s="4" t="s">
        <v>72</v>
      </c>
      <c r="P16" s="4" t="s">
        <v>33</v>
      </c>
      <c r="Q16" s="4">
        <v>0</v>
      </c>
      <c r="R16" s="7">
        <v>45132.0000115741</v>
      </c>
      <c r="S16" s="6">
        <v>45159</v>
      </c>
      <c r="T16" s="4" t="s">
        <v>34</v>
      </c>
      <c r="U16" s="4">
        <v>1956</v>
      </c>
      <c r="V16" s="4">
        <v>0</v>
      </c>
      <c r="W16" s="4">
        <v>0</v>
      </c>
      <c r="X16" s="4" t="s">
        <v>88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85</v>
      </c>
      <c r="E17" s="4" t="s">
        <v>91</v>
      </c>
      <c r="F17" s="6">
        <v>45142</v>
      </c>
      <c r="G17" s="6">
        <v>45144</v>
      </c>
      <c r="H17" s="4">
        <v>1</v>
      </c>
      <c r="I17" s="4">
        <v>2</v>
      </c>
      <c r="J17" s="4">
        <v>2</v>
      </c>
      <c r="K17" s="4" t="s">
        <v>30</v>
      </c>
      <c r="L17" s="4">
        <v>1956</v>
      </c>
      <c r="M17" s="4">
        <v>1956</v>
      </c>
      <c r="N17" s="4" t="s">
        <v>92</v>
      </c>
      <c r="O17" s="4" t="s">
        <v>72</v>
      </c>
      <c r="P17" s="4" t="s">
        <v>33</v>
      </c>
      <c r="Q17" s="4">
        <v>0</v>
      </c>
      <c r="R17" s="7">
        <v>45134</v>
      </c>
      <c r="S17" s="6">
        <v>45159</v>
      </c>
      <c r="T17" s="4" t="s">
        <v>34</v>
      </c>
      <c r="U17" s="4">
        <v>1956</v>
      </c>
      <c r="V17" s="4">
        <v>0</v>
      </c>
      <c r="W17" s="4">
        <v>0</v>
      </c>
      <c r="X17" s="4" t="s">
        <v>93</v>
      </c>
      <c r="Y17" s="4" t="s">
        <v>94</v>
      </c>
    </row>
    <row r="18" s="4" customFormat="1" spans="1:25">
      <c r="A18" s="4" t="s">
        <v>95</v>
      </c>
      <c r="B18" s="4" t="s">
        <v>26</v>
      </c>
      <c r="C18" s="4" t="s">
        <v>27</v>
      </c>
      <c r="D18" s="4" t="s">
        <v>85</v>
      </c>
      <c r="E18" s="4" t="s">
        <v>86</v>
      </c>
      <c r="F18" s="6">
        <v>45142</v>
      </c>
      <c r="G18" s="6">
        <v>45144</v>
      </c>
      <c r="H18" s="4">
        <v>1</v>
      </c>
      <c r="I18" s="4">
        <v>2</v>
      </c>
      <c r="J18" s="4">
        <v>2</v>
      </c>
      <c r="K18" s="4" t="s">
        <v>30</v>
      </c>
      <c r="L18" s="4">
        <v>1956</v>
      </c>
      <c r="M18" s="4">
        <v>1956</v>
      </c>
      <c r="N18" s="4" t="s">
        <v>96</v>
      </c>
      <c r="O18" s="4" t="s">
        <v>72</v>
      </c>
      <c r="P18" s="4" t="s">
        <v>33</v>
      </c>
      <c r="Q18" s="4">
        <v>0</v>
      </c>
      <c r="R18" s="7">
        <v>45134.0000115741</v>
      </c>
      <c r="S18" s="6">
        <v>45159</v>
      </c>
      <c r="T18" s="4" t="s">
        <v>34</v>
      </c>
      <c r="U18" s="4">
        <v>1956</v>
      </c>
      <c r="V18" s="4">
        <v>0</v>
      </c>
      <c r="W18" s="4">
        <v>0</v>
      </c>
      <c r="X18" s="4" t="s">
        <v>97</v>
      </c>
      <c r="Y18" s="4" t="s">
        <v>98</v>
      </c>
    </row>
    <row r="19" s="4" customFormat="1" spans="1:25">
      <c r="A19" s="4" t="s">
        <v>99</v>
      </c>
      <c r="B19" s="4" t="s">
        <v>26</v>
      </c>
      <c r="C19" s="4" t="s">
        <v>27</v>
      </c>
      <c r="D19" s="4" t="s">
        <v>85</v>
      </c>
      <c r="E19" s="4" t="s">
        <v>91</v>
      </c>
      <c r="F19" s="6">
        <v>45142</v>
      </c>
      <c r="G19" s="6">
        <v>45144</v>
      </c>
      <c r="H19" s="4">
        <v>1</v>
      </c>
      <c r="I19" s="4">
        <v>2</v>
      </c>
      <c r="J19" s="4">
        <v>2</v>
      </c>
      <c r="K19" s="4" t="s">
        <v>30</v>
      </c>
      <c r="L19" s="4">
        <v>1956</v>
      </c>
      <c r="M19" s="4">
        <v>1956</v>
      </c>
      <c r="N19" s="4" t="s">
        <v>100</v>
      </c>
      <c r="O19" s="4" t="s">
        <v>72</v>
      </c>
      <c r="P19" s="4" t="s">
        <v>33</v>
      </c>
      <c r="Q19" s="4">
        <v>0</v>
      </c>
      <c r="R19" s="7">
        <v>45134</v>
      </c>
      <c r="S19" s="6">
        <v>45159</v>
      </c>
      <c r="T19" s="4" t="s">
        <v>34</v>
      </c>
      <c r="U19" s="4">
        <v>1956</v>
      </c>
      <c r="V19" s="4">
        <v>0</v>
      </c>
      <c r="W19" s="4">
        <v>0</v>
      </c>
      <c r="X19" s="4" t="s">
        <v>101</v>
      </c>
      <c r="Y19" s="4" t="s">
        <v>102</v>
      </c>
    </row>
    <row r="20" s="4" customFormat="1" spans="1:25">
      <c r="A20" s="4" t="s">
        <v>103</v>
      </c>
      <c r="B20" s="4" t="s">
        <v>26</v>
      </c>
      <c r="C20" s="4" t="s">
        <v>27</v>
      </c>
      <c r="D20" s="4" t="s">
        <v>85</v>
      </c>
      <c r="E20" s="4" t="s">
        <v>91</v>
      </c>
      <c r="F20" s="6">
        <v>45141</v>
      </c>
      <c r="G20" s="6">
        <v>45144</v>
      </c>
      <c r="H20" s="4">
        <v>3</v>
      </c>
      <c r="I20" s="4">
        <v>3</v>
      </c>
      <c r="J20" s="4">
        <v>9</v>
      </c>
      <c r="K20" s="4" t="s">
        <v>30</v>
      </c>
      <c r="L20" s="4">
        <v>8301</v>
      </c>
      <c r="M20" s="4">
        <v>8301</v>
      </c>
      <c r="N20" s="4" t="s">
        <v>104</v>
      </c>
      <c r="O20" s="4" t="s">
        <v>72</v>
      </c>
      <c r="P20" s="4" t="s">
        <v>33</v>
      </c>
      <c r="Q20" s="4">
        <v>0</v>
      </c>
      <c r="R20" s="7">
        <v>45135</v>
      </c>
      <c r="S20" s="6">
        <v>45159</v>
      </c>
      <c r="T20" s="4" t="s">
        <v>34</v>
      </c>
      <c r="U20" s="4">
        <v>8301</v>
      </c>
      <c r="V20" s="4">
        <v>0</v>
      </c>
      <c r="W20" s="4">
        <v>0</v>
      </c>
      <c r="X20" s="4" t="s">
        <v>105</v>
      </c>
      <c r="Y20" s="4" t="s">
        <v>106</v>
      </c>
    </row>
    <row r="21" s="4" customFormat="1" spans="1:25">
      <c r="A21" s="4" t="s">
        <v>107</v>
      </c>
      <c r="B21" s="4" t="s">
        <v>26</v>
      </c>
      <c r="C21" s="4" t="s">
        <v>27</v>
      </c>
      <c r="D21" s="4" t="s">
        <v>85</v>
      </c>
      <c r="E21" s="4" t="s">
        <v>86</v>
      </c>
      <c r="F21" s="6">
        <v>45141</v>
      </c>
      <c r="G21" s="6">
        <v>45144</v>
      </c>
      <c r="H21" s="4">
        <v>1</v>
      </c>
      <c r="I21" s="4">
        <v>3</v>
      </c>
      <c r="J21" s="4">
        <v>3</v>
      </c>
      <c r="K21" s="4" t="s">
        <v>30</v>
      </c>
      <c r="L21" s="4">
        <v>2767</v>
      </c>
      <c r="M21" s="4">
        <v>2767</v>
      </c>
      <c r="N21" s="4" t="s">
        <v>108</v>
      </c>
      <c r="O21" s="4" t="s">
        <v>72</v>
      </c>
      <c r="P21" s="4" t="s">
        <v>33</v>
      </c>
      <c r="Q21" s="4">
        <v>0</v>
      </c>
      <c r="R21" s="7">
        <v>45135</v>
      </c>
      <c r="S21" s="6">
        <v>45159</v>
      </c>
      <c r="T21" s="4" t="s">
        <v>34</v>
      </c>
      <c r="U21" s="4">
        <v>2767</v>
      </c>
      <c r="V21" s="4">
        <v>0</v>
      </c>
      <c r="W21" s="4">
        <v>0</v>
      </c>
      <c r="X21" s="4" t="s">
        <v>109</v>
      </c>
      <c r="Y21" s="4" t="s">
        <v>110</v>
      </c>
    </row>
    <row r="22" s="4" customFormat="1" spans="1:25">
      <c r="A22" s="4" t="s">
        <v>111</v>
      </c>
      <c r="B22" s="4" t="s">
        <v>26</v>
      </c>
      <c r="C22" s="4" t="s">
        <v>27</v>
      </c>
      <c r="D22" s="4" t="s">
        <v>38</v>
      </c>
      <c r="E22" s="4" t="s">
        <v>39</v>
      </c>
      <c r="F22" s="6">
        <v>45142</v>
      </c>
      <c r="G22" s="6">
        <v>45144</v>
      </c>
      <c r="H22" s="4">
        <v>1</v>
      </c>
      <c r="I22" s="4">
        <v>2</v>
      </c>
      <c r="J22" s="4">
        <v>2</v>
      </c>
      <c r="K22" s="4" t="s">
        <v>30</v>
      </c>
      <c r="L22" s="4">
        <v>2454</v>
      </c>
      <c r="M22" s="4">
        <v>2454</v>
      </c>
      <c r="N22" s="4" t="s">
        <v>112</v>
      </c>
      <c r="O22" s="4" t="s">
        <v>72</v>
      </c>
      <c r="P22" s="4" t="s">
        <v>33</v>
      </c>
      <c r="Q22" s="4">
        <v>0</v>
      </c>
      <c r="R22" s="7">
        <v>45135</v>
      </c>
      <c r="S22" s="6">
        <v>45159</v>
      </c>
      <c r="T22" s="4" t="s">
        <v>34</v>
      </c>
      <c r="U22" s="4">
        <v>2454</v>
      </c>
      <c r="V22" s="4">
        <v>0</v>
      </c>
      <c r="W22" s="4">
        <v>0</v>
      </c>
      <c r="X22" s="4" t="s">
        <v>113</v>
      </c>
      <c r="Y22" s="4" t="s">
        <v>42</v>
      </c>
    </row>
    <row r="23" s="4" customFormat="1" spans="1:25">
      <c r="A23" s="4" t="s">
        <v>114</v>
      </c>
      <c r="B23" s="4" t="s">
        <v>26</v>
      </c>
      <c r="C23" s="4" t="s">
        <v>27</v>
      </c>
      <c r="D23" s="4" t="s">
        <v>38</v>
      </c>
      <c r="E23" s="4" t="s">
        <v>39</v>
      </c>
      <c r="F23" s="6">
        <v>45141</v>
      </c>
      <c r="G23" s="6">
        <v>45144</v>
      </c>
      <c r="H23" s="4">
        <v>1</v>
      </c>
      <c r="I23" s="4">
        <v>3</v>
      </c>
      <c r="J23" s="4">
        <v>3</v>
      </c>
      <c r="K23" s="4" t="s">
        <v>30</v>
      </c>
      <c r="L23" s="4">
        <v>3442</v>
      </c>
      <c r="M23" s="4">
        <v>3442</v>
      </c>
      <c r="N23" s="4" t="s">
        <v>115</v>
      </c>
      <c r="O23" s="4" t="s">
        <v>72</v>
      </c>
      <c r="P23" s="4" t="s">
        <v>33</v>
      </c>
      <c r="Q23" s="4">
        <v>0</v>
      </c>
      <c r="R23" s="7">
        <v>45135.0000115741</v>
      </c>
      <c r="S23" s="6">
        <v>45159</v>
      </c>
      <c r="T23" s="4" t="s">
        <v>34</v>
      </c>
      <c r="U23" s="4">
        <v>3442</v>
      </c>
      <c r="V23" s="4">
        <v>0</v>
      </c>
      <c r="W23" s="4">
        <v>0</v>
      </c>
      <c r="X23" s="4" t="s">
        <v>116</v>
      </c>
      <c r="Y23" s="4" t="s">
        <v>42</v>
      </c>
    </row>
    <row r="24" s="4" customFormat="1" spans="1:25">
      <c r="A24" s="4" t="s">
        <v>117</v>
      </c>
      <c r="B24" s="4" t="s">
        <v>26</v>
      </c>
      <c r="C24" s="4" t="s">
        <v>27</v>
      </c>
      <c r="D24" s="4" t="s">
        <v>38</v>
      </c>
      <c r="E24" s="4" t="s">
        <v>39</v>
      </c>
      <c r="F24" s="6">
        <v>45141</v>
      </c>
      <c r="G24" s="6">
        <v>45144</v>
      </c>
      <c r="H24" s="4">
        <v>1</v>
      </c>
      <c r="I24" s="4">
        <v>3</v>
      </c>
      <c r="J24" s="4">
        <v>3</v>
      </c>
      <c r="K24" s="4" t="s">
        <v>30</v>
      </c>
      <c r="L24" s="4">
        <v>3442</v>
      </c>
      <c r="M24" s="4">
        <v>3442</v>
      </c>
      <c r="N24" s="4" t="s">
        <v>118</v>
      </c>
      <c r="O24" s="4" t="s">
        <v>72</v>
      </c>
      <c r="P24" s="4" t="s">
        <v>33</v>
      </c>
      <c r="Q24" s="4">
        <v>0</v>
      </c>
      <c r="R24" s="7">
        <v>45136.0000115741</v>
      </c>
      <c r="S24" s="6">
        <v>45159</v>
      </c>
      <c r="T24" s="4" t="s">
        <v>34</v>
      </c>
      <c r="U24" s="4">
        <v>3442</v>
      </c>
      <c r="V24" s="4">
        <v>0</v>
      </c>
      <c r="W24" s="4">
        <v>0</v>
      </c>
      <c r="X24" s="4" t="s">
        <v>119</v>
      </c>
      <c r="Y24" s="4" t="s">
        <v>42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122</v>
      </c>
      <c r="F25" s="6">
        <v>45143</v>
      </c>
      <c r="G25" s="6">
        <v>45144</v>
      </c>
      <c r="H25" s="4">
        <v>1</v>
      </c>
      <c r="I25" s="4">
        <v>1</v>
      </c>
      <c r="J25" s="4">
        <v>1</v>
      </c>
      <c r="K25" s="4" t="s">
        <v>30</v>
      </c>
      <c r="L25" s="4">
        <v>571.2</v>
      </c>
      <c r="M25" s="4">
        <v>571.2</v>
      </c>
      <c r="N25" s="4" t="s">
        <v>123</v>
      </c>
      <c r="O25" s="4" t="s">
        <v>72</v>
      </c>
      <c r="P25" s="4" t="s">
        <v>33</v>
      </c>
      <c r="Q25" s="4">
        <v>0</v>
      </c>
      <c r="R25" s="7">
        <v>45136</v>
      </c>
      <c r="S25" s="6">
        <v>45159</v>
      </c>
      <c r="T25" s="4" t="s">
        <v>34</v>
      </c>
      <c r="U25" s="4">
        <v>571.2</v>
      </c>
      <c r="V25" s="4">
        <v>0</v>
      </c>
      <c r="W25" s="4">
        <v>0</v>
      </c>
      <c r="X25" s="4" t="s">
        <v>124</v>
      </c>
      <c r="Y25" s="4" t="s">
        <v>42</v>
      </c>
    </row>
    <row r="26" s="4" customFormat="1" spans="1:25">
      <c r="A26" s="4" t="s">
        <v>125</v>
      </c>
      <c r="B26" s="4" t="s">
        <v>26</v>
      </c>
      <c r="C26" s="4" t="s">
        <v>27</v>
      </c>
      <c r="D26" s="4" t="s">
        <v>38</v>
      </c>
      <c r="E26" s="4" t="s">
        <v>39</v>
      </c>
      <c r="F26" s="6">
        <v>45142</v>
      </c>
      <c r="G26" s="6">
        <v>45144</v>
      </c>
      <c r="H26" s="4">
        <v>1</v>
      </c>
      <c r="I26" s="4">
        <v>2</v>
      </c>
      <c r="J26" s="4">
        <v>2</v>
      </c>
      <c r="K26" s="4" t="s">
        <v>30</v>
      </c>
      <c r="L26" s="4">
        <v>2454</v>
      </c>
      <c r="M26" s="4">
        <v>2454</v>
      </c>
      <c r="N26" s="4" t="s">
        <v>126</v>
      </c>
      <c r="O26" s="4" t="s">
        <v>72</v>
      </c>
      <c r="P26" s="4" t="s">
        <v>33</v>
      </c>
      <c r="Q26" s="4">
        <v>0</v>
      </c>
      <c r="R26" s="7">
        <v>45136.0000115741</v>
      </c>
      <c r="S26" s="6">
        <v>45159</v>
      </c>
      <c r="T26" s="4" t="s">
        <v>34</v>
      </c>
      <c r="U26" s="4">
        <v>2454</v>
      </c>
      <c r="V26" s="4">
        <v>0</v>
      </c>
      <c r="W26" s="4">
        <v>0</v>
      </c>
      <c r="X26" s="4" t="s">
        <v>127</v>
      </c>
      <c r="Y26" s="4" t="s">
        <v>42</v>
      </c>
    </row>
    <row r="27" s="4" customFormat="1" spans="1:25">
      <c r="A27" s="4" t="s">
        <v>128</v>
      </c>
      <c r="B27" s="4" t="s">
        <v>26</v>
      </c>
      <c r="C27" s="4" t="s">
        <v>27</v>
      </c>
      <c r="D27" s="4" t="s">
        <v>52</v>
      </c>
      <c r="E27" s="4" t="s">
        <v>129</v>
      </c>
      <c r="F27" s="6">
        <v>45143</v>
      </c>
      <c r="G27" s="6">
        <v>45144</v>
      </c>
      <c r="H27" s="4">
        <v>2</v>
      </c>
      <c r="I27" s="4">
        <v>1</v>
      </c>
      <c r="J27" s="4">
        <v>2</v>
      </c>
      <c r="K27" s="4" t="s">
        <v>30</v>
      </c>
      <c r="L27" s="4">
        <v>602</v>
      </c>
      <c r="M27" s="4">
        <v>602</v>
      </c>
      <c r="N27" s="4" t="s">
        <v>130</v>
      </c>
      <c r="O27" s="4" t="s">
        <v>72</v>
      </c>
      <c r="P27" s="4" t="s">
        <v>33</v>
      </c>
      <c r="Q27" s="4">
        <v>0</v>
      </c>
      <c r="R27" s="7">
        <v>45136</v>
      </c>
      <c r="S27" s="6">
        <v>45159</v>
      </c>
      <c r="T27" s="4" t="s">
        <v>34</v>
      </c>
      <c r="U27" s="4">
        <v>602</v>
      </c>
      <c r="V27" s="4">
        <v>0</v>
      </c>
      <c r="W27" s="4">
        <v>0</v>
      </c>
      <c r="X27" s="4" t="s">
        <v>42</v>
      </c>
      <c r="Y27" s="4" t="s">
        <v>42</v>
      </c>
    </row>
    <row r="28" s="4" customFormat="1" spans="1:25">
      <c r="A28" s="4" t="s">
        <v>131</v>
      </c>
      <c r="B28" s="4" t="s">
        <v>26</v>
      </c>
      <c r="C28" s="4" t="s">
        <v>27</v>
      </c>
      <c r="D28" s="4" t="s">
        <v>121</v>
      </c>
      <c r="E28" s="4" t="s">
        <v>132</v>
      </c>
      <c r="F28" s="6">
        <v>45142</v>
      </c>
      <c r="G28" s="6">
        <v>45144</v>
      </c>
      <c r="H28" s="4">
        <v>2</v>
      </c>
      <c r="I28" s="4">
        <v>2</v>
      </c>
      <c r="J28" s="4">
        <v>4</v>
      </c>
      <c r="K28" s="4" t="s">
        <v>30</v>
      </c>
      <c r="L28" s="4">
        <v>1774.8</v>
      </c>
      <c r="M28" s="4">
        <v>1774.8</v>
      </c>
      <c r="N28" s="4" t="s">
        <v>133</v>
      </c>
      <c r="O28" s="4" t="s">
        <v>72</v>
      </c>
      <c r="P28" s="4" t="s">
        <v>33</v>
      </c>
      <c r="Q28" s="4">
        <v>0</v>
      </c>
      <c r="R28" s="7">
        <v>45137</v>
      </c>
      <c r="S28" s="6">
        <v>45159</v>
      </c>
      <c r="T28" s="4" t="s">
        <v>34</v>
      </c>
      <c r="U28" s="4">
        <v>1774.8</v>
      </c>
      <c r="V28" s="4">
        <v>0</v>
      </c>
      <c r="W28" s="4">
        <v>0</v>
      </c>
      <c r="X28" s="4" t="s">
        <v>134</v>
      </c>
      <c r="Y28" s="4" t="s">
        <v>42</v>
      </c>
    </row>
    <row r="29" s="4" customFormat="1" spans="1:25">
      <c r="A29" s="4" t="s">
        <v>135</v>
      </c>
      <c r="B29" s="4" t="s">
        <v>26</v>
      </c>
      <c r="C29" s="4" t="s">
        <v>27</v>
      </c>
      <c r="D29" s="4" t="s">
        <v>52</v>
      </c>
      <c r="E29" s="4" t="s">
        <v>136</v>
      </c>
      <c r="F29" s="6">
        <v>45143</v>
      </c>
      <c r="G29" s="6">
        <v>45144</v>
      </c>
      <c r="H29" s="4">
        <v>1</v>
      </c>
      <c r="I29" s="4">
        <v>1</v>
      </c>
      <c r="J29" s="4">
        <v>1</v>
      </c>
      <c r="K29" s="4" t="s">
        <v>30</v>
      </c>
      <c r="L29" s="4">
        <v>327</v>
      </c>
      <c r="M29" s="4">
        <v>327</v>
      </c>
      <c r="N29" s="4" t="s">
        <v>137</v>
      </c>
      <c r="O29" s="4" t="s">
        <v>72</v>
      </c>
      <c r="P29" s="4" t="s">
        <v>33</v>
      </c>
      <c r="Q29" s="4">
        <v>0</v>
      </c>
      <c r="R29" s="7">
        <v>45139.0000115741</v>
      </c>
      <c r="S29" s="6">
        <v>45159</v>
      </c>
      <c r="T29" s="4" t="s">
        <v>34</v>
      </c>
      <c r="U29" s="4">
        <v>327</v>
      </c>
      <c r="V29" s="4">
        <v>0</v>
      </c>
      <c r="W29" s="4">
        <v>0</v>
      </c>
      <c r="X29" s="4" t="s">
        <v>42</v>
      </c>
      <c r="Y29" s="4" t="s">
        <v>42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139</v>
      </c>
      <c r="E30" s="4" t="s">
        <v>140</v>
      </c>
      <c r="F30" s="6">
        <v>45143</v>
      </c>
      <c r="G30" s="6">
        <v>45144</v>
      </c>
      <c r="H30" s="4">
        <v>4</v>
      </c>
      <c r="I30" s="4">
        <v>1</v>
      </c>
      <c r="J30" s="4">
        <v>4</v>
      </c>
      <c r="K30" s="4" t="s">
        <v>30</v>
      </c>
      <c r="L30" s="4">
        <v>1060.05</v>
      </c>
      <c r="M30" s="4">
        <v>1060.05</v>
      </c>
      <c r="N30" s="4" t="s">
        <v>141</v>
      </c>
      <c r="O30" s="4" t="s">
        <v>72</v>
      </c>
      <c r="P30" s="4" t="s">
        <v>33</v>
      </c>
      <c r="Q30" s="4">
        <v>0</v>
      </c>
      <c r="R30" s="7">
        <v>45139</v>
      </c>
      <c r="S30" s="6">
        <v>45159</v>
      </c>
      <c r="T30" s="4" t="s">
        <v>34</v>
      </c>
      <c r="U30" s="4">
        <v>1060.05</v>
      </c>
      <c r="V30" s="4">
        <v>0</v>
      </c>
      <c r="W30" s="4">
        <v>0</v>
      </c>
      <c r="X30" s="4" t="s">
        <v>42</v>
      </c>
      <c r="Y30" s="4" t="s">
        <v>42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60</v>
      </c>
      <c r="E31" s="4" t="s">
        <v>61</v>
      </c>
      <c r="F31" s="6">
        <v>45142</v>
      </c>
      <c r="G31" s="6">
        <v>45144</v>
      </c>
      <c r="H31" s="4">
        <v>1</v>
      </c>
      <c r="I31" s="4">
        <v>2</v>
      </c>
      <c r="J31" s="4">
        <v>2</v>
      </c>
      <c r="K31" s="4" t="s">
        <v>30</v>
      </c>
      <c r="L31" s="4">
        <v>998.2</v>
      </c>
      <c r="M31" s="4">
        <v>998.2</v>
      </c>
      <c r="N31" s="4" t="s">
        <v>143</v>
      </c>
      <c r="O31" s="4" t="s">
        <v>72</v>
      </c>
      <c r="P31" s="4" t="s">
        <v>33</v>
      </c>
      <c r="Q31" s="4">
        <v>0</v>
      </c>
      <c r="R31" s="7">
        <v>45141.0000115741</v>
      </c>
      <c r="S31" s="6">
        <v>45159</v>
      </c>
      <c r="T31" s="4" t="s">
        <v>34</v>
      </c>
      <c r="U31" s="4">
        <v>998.2</v>
      </c>
      <c r="V31" s="4">
        <v>0</v>
      </c>
      <c r="W31" s="4">
        <v>0</v>
      </c>
      <c r="X31" s="4" t="s">
        <v>42</v>
      </c>
      <c r="Y31" s="4" t="s">
        <v>144</v>
      </c>
    </row>
    <row r="32" s="4" customFormat="1" spans="1:25">
      <c r="A32" s="4" t="s">
        <v>145</v>
      </c>
      <c r="B32" s="4" t="s">
        <v>26</v>
      </c>
      <c r="C32" s="4" t="s">
        <v>27</v>
      </c>
      <c r="D32" s="4" t="s">
        <v>146</v>
      </c>
      <c r="E32" s="4" t="s">
        <v>147</v>
      </c>
      <c r="F32" s="6">
        <v>45143</v>
      </c>
      <c r="G32" s="6">
        <v>45144</v>
      </c>
      <c r="H32" s="4">
        <v>1</v>
      </c>
      <c r="I32" s="4">
        <v>1</v>
      </c>
      <c r="J32" s="4">
        <v>1</v>
      </c>
      <c r="K32" s="4" t="s">
        <v>30</v>
      </c>
      <c r="L32" s="4">
        <v>280</v>
      </c>
      <c r="M32" s="4">
        <v>280</v>
      </c>
      <c r="N32" s="4" t="s">
        <v>148</v>
      </c>
      <c r="O32" s="4" t="s">
        <v>72</v>
      </c>
      <c r="P32" s="4" t="s">
        <v>33</v>
      </c>
      <c r="Q32" s="4">
        <v>0</v>
      </c>
      <c r="R32" s="7">
        <v>45142</v>
      </c>
      <c r="S32" s="6">
        <v>45159</v>
      </c>
      <c r="T32" s="4" t="s">
        <v>34</v>
      </c>
      <c r="U32" s="4">
        <v>280</v>
      </c>
      <c r="V32" s="4">
        <v>0</v>
      </c>
      <c r="W32" s="4">
        <v>0</v>
      </c>
      <c r="X32" s="4" t="s">
        <v>42</v>
      </c>
      <c r="Y32" s="4" t="s">
        <v>149</v>
      </c>
    </row>
    <row r="33" s="4" customFormat="1" spans="1:25">
      <c r="A33" s="4" t="s">
        <v>150</v>
      </c>
      <c r="B33" s="4" t="s">
        <v>26</v>
      </c>
      <c r="C33" s="4" t="s">
        <v>27</v>
      </c>
      <c r="D33" s="4" t="s">
        <v>60</v>
      </c>
      <c r="E33" s="4" t="s">
        <v>61</v>
      </c>
      <c r="F33" s="6">
        <v>45143</v>
      </c>
      <c r="G33" s="6">
        <v>45144</v>
      </c>
      <c r="H33" s="4">
        <v>1</v>
      </c>
      <c r="I33" s="4">
        <v>1</v>
      </c>
      <c r="J33" s="4">
        <v>1</v>
      </c>
      <c r="K33" s="4" t="s">
        <v>30</v>
      </c>
      <c r="L33" s="4">
        <v>499.1</v>
      </c>
      <c r="M33" s="4">
        <v>499.1</v>
      </c>
      <c r="N33" s="4" t="s">
        <v>151</v>
      </c>
      <c r="O33" s="4" t="s">
        <v>72</v>
      </c>
      <c r="P33" s="4" t="s">
        <v>33</v>
      </c>
      <c r="Q33" s="4">
        <v>0</v>
      </c>
      <c r="R33" s="7">
        <v>45143</v>
      </c>
      <c r="S33" s="6">
        <v>45159</v>
      </c>
      <c r="T33" s="4" t="s">
        <v>34</v>
      </c>
      <c r="U33" s="4">
        <v>499.1</v>
      </c>
      <c r="V33" s="4">
        <v>0</v>
      </c>
      <c r="W33" s="4">
        <v>0</v>
      </c>
      <c r="X33" s="4" t="s">
        <v>42</v>
      </c>
      <c r="Y33" s="4" t="s">
        <v>152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2"/>
  <sheetViews>
    <sheetView tabSelected="1" workbookViewId="0">
      <selection activeCell="F41" sqref="F41"/>
    </sheetView>
  </sheetViews>
  <sheetFormatPr defaultColWidth="9" defaultRowHeight="13.5"/>
  <cols>
    <col min="1" max="1" width="12.625" style="4"/>
    <col min="2" max="2" width="10.375" style="4"/>
    <col min="3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153</v>
      </c>
    </row>
    <row r="2" s="4" customFormat="1" spans="1:9">
      <c r="A2" s="5">
        <v>999225457900941</v>
      </c>
      <c r="B2" s="6">
        <v>45139</v>
      </c>
      <c r="C2" s="6">
        <v>45143</v>
      </c>
      <c r="D2" s="4">
        <v>3443</v>
      </c>
      <c r="E2" s="4" t="str">
        <f>VLOOKUP(A2,HOP!A:L,12,0)</f>
        <v>3443.00</v>
      </c>
      <c r="F2" s="4" t="str">
        <f>VLOOKUP(A2,HOP!A:C,3,0)</f>
        <v>3659791</v>
      </c>
      <c r="G2" s="4">
        <f>D2-E2</f>
        <v>0</v>
      </c>
      <c r="H2" s="4" t="str">
        <f>$H$1&amp;F2</f>
        <v>，3659791</v>
      </c>
      <c r="I2" s="4" t="str">
        <f>VLOOKUP(A2,HOP!A:U,21,0)</f>
        <v>直采</v>
      </c>
    </row>
    <row r="3" s="4" customFormat="1" spans="1:9">
      <c r="A3" s="5">
        <v>999225465448714</v>
      </c>
      <c r="B3" s="6">
        <v>45138</v>
      </c>
      <c r="C3" s="6">
        <v>45143</v>
      </c>
      <c r="D3" s="4">
        <v>5066</v>
      </c>
      <c r="E3" s="4" t="str">
        <f>VLOOKUP(A3,HOP!A:L,12,0)</f>
        <v>5066.00</v>
      </c>
      <c r="F3" s="4" t="str">
        <f>VLOOKUP(A3,HOP!A:C,3,0)</f>
        <v>3661141</v>
      </c>
      <c r="G3" s="4">
        <f t="shared" ref="G3:G32" si="0">D3-E3</f>
        <v>0</v>
      </c>
      <c r="H3" s="4" t="str">
        <f t="shared" ref="H3:H32" si="1">$H$1&amp;F3</f>
        <v>，3661141</v>
      </c>
      <c r="I3" s="4" t="str">
        <f>VLOOKUP(A3,HOP!A:U,21,0)</f>
        <v>直采</v>
      </c>
    </row>
    <row r="4" s="4" customFormat="1" spans="1:9">
      <c r="A4" s="5">
        <v>999225473640686</v>
      </c>
      <c r="B4" s="6">
        <v>45141</v>
      </c>
      <c r="C4" s="6">
        <v>45143</v>
      </c>
      <c r="D4" s="4">
        <v>4244</v>
      </c>
      <c r="E4" s="4" t="str">
        <f>VLOOKUP(A4,HOP!A:L,12,0)</f>
        <v>4244.00</v>
      </c>
      <c r="F4" s="4" t="str">
        <f>VLOOKUP(A4,HOP!A:C,3,0)</f>
        <v>3663399</v>
      </c>
      <c r="G4" s="4">
        <f t="shared" si="0"/>
        <v>0</v>
      </c>
      <c r="H4" s="4" t="str">
        <f t="shared" si="1"/>
        <v>，3663399</v>
      </c>
      <c r="I4" s="4" t="str">
        <f>VLOOKUP(A4,HOP!A:U,21,0)</f>
        <v>直采</v>
      </c>
    </row>
    <row r="5" s="4" customFormat="1" spans="1:9">
      <c r="A5" s="5">
        <v>999225492442166</v>
      </c>
      <c r="B5" s="6">
        <v>45141</v>
      </c>
      <c r="C5" s="6">
        <v>45143</v>
      </c>
      <c r="D5" s="4">
        <v>2122</v>
      </c>
      <c r="E5" s="4" t="str">
        <f>VLOOKUP(A5,HOP!A:L,12,0)</f>
        <v>2122.00</v>
      </c>
      <c r="F5" s="4" t="str">
        <f>VLOOKUP(A5,HOP!A:C,3,0)</f>
        <v>3666848</v>
      </c>
      <c r="G5" s="4">
        <f t="shared" si="0"/>
        <v>0</v>
      </c>
      <c r="H5" s="4" t="str">
        <f t="shared" si="1"/>
        <v>，3666848</v>
      </c>
      <c r="I5" s="4" t="str">
        <f>VLOOKUP(A5,HOP!A:U,21,0)</f>
        <v>直采</v>
      </c>
    </row>
    <row r="6" s="4" customFormat="1" hidden="1" spans="1:9">
      <c r="A6" s="5">
        <v>999225608478647</v>
      </c>
      <c r="B6" s="6">
        <v>45142</v>
      </c>
      <c r="C6" s="6">
        <v>45143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999225617430113</v>
      </c>
      <c r="B7" s="6">
        <v>45140</v>
      </c>
      <c r="C7" s="6">
        <v>45143</v>
      </c>
      <c r="D7" s="4">
        <v>3203</v>
      </c>
      <c r="E7" s="4" t="str">
        <f>VLOOKUP(A7,HOP!A:L,12,0)</f>
        <v>3203.00</v>
      </c>
      <c r="F7" s="4" t="str">
        <f>VLOOKUP(A7,HOP!A:C,3,0)</f>
        <v>3691588</v>
      </c>
      <c r="G7" s="4">
        <f t="shared" si="0"/>
        <v>0</v>
      </c>
      <c r="H7" s="4" t="str">
        <f t="shared" si="1"/>
        <v>，3691588</v>
      </c>
      <c r="I7" s="4" t="str">
        <f>VLOOKUP(A7,HOP!A:U,21,0)</f>
        <v>直采</v>
      </c>
    </row>
    <row r="8" s="4" customFormat="1" hidden="1" spans="1:10">
      <c r="A8" s="5">
        <v>999225643474877</v>
      </c>
      <c r="B8" s="6">
        <v>45142</v>
      </c>
      <c r="C8" s="6">
        <v>45143</v>
      </c>
      <c r="D8" s="4">
        <v>502.6</v>
      </c>
      <c r="E8" s="4">
        <v>502.6</v>
      </c>
      <c r="F8" s="8" t="s">
        <v>154</v>
      </c>
      <c r="G8" s="4">
        <f t="shared" si="0"/>
        <v>0</v>
      </c>
      <c r="H8" s="4" t="str">
        <f t="shared" si="1"/>
        <v>，202307281303080077</v>
      </c>
      <c r="I8" s="4" t="e">
        <f>VLOOKUP(A8,HOP!A:U,21,0)</f>
        <v>#N/A</v>
      </c>
      <c r="J8" s="4">
        <v>7.28</v>
      </c>
    </row>
    <row r="9" s="4" customFormat="1" hidden="1" spans="1:10">
      <c r="A9" s="5">
        <v>999225792217527</v>
      </c>
      <c r="B9" s="6">
        <v>45142</v>
      </c>
      <c r="C9" s="6">
        <v>45143</v>
      </c>
      <c r="D9" s="4">
        <v>499.1</v>
      </c>
      <c r="E9" s="4">
        <v>499.1</v>
      </c>
      <c r="F9" s="8" t="s">
        <v>155</v>
      </c>
      <c r="G9" s="4">
        <f t="shared" si="0"/>
        <v>0</v>
      </c>
      <c r="H9" s="4" t="str">
        <f t="shared" si="1"/>
        <v>，202308032015320068</v>
      </c>
      <c r="I9" s="4" t="e">
        <f>VLOOKUP(A9,HOP!A:U,21,0)</f>
        <v>#N/A</v>
      </c>
      <c r="J9" s="4">
        <v>8.3</v>
      </c>
    </row>
    <row r="10" s="4" customFormat="1" hidden="1" spans="1:10">
      <c r="A10" s="5">
        <v>999225812633363</v>
      </c>
      <c r="B10" s="6">
        <v>45142</v>
      </c>
      <c r="C10" s="6">
        <v>45143</v>
      </c>
      <c r="D10" s="4">
        <v>499.1</v>
      </c>
      <c r="E10" s="4">
        <v>499.1</v>
      </c>
      <c r="F10" s="8" t="s">
        <v>156</v>
      </c>
      <c r="G10" s="4">
        <f t="shared" si="0"/>
        <v>0</v>
      </c>
      <c r="H10" s="4" t="str">
        <f t="shared" si="1"/>
        <v>，202308041813000021</v>
      </c>
      <c r="I10" s="4" t="e">
        <f>VLOOKUP(A10,HOP!A:U,21,0)</f>
        <v>#N/A</v>
      </c>
      <c r="J10" s="4">
        <v>8.4</v>
      </c>
    </row>
    <row r="11" s="4" customFormat="1" spans="1:9">
      <c r="A11" s="5">
        <v>25200537557</v>
      </c>
      <c r="B11" s="6">
        <v>45141</v>
      </c>
      <c r="C11" s="6">
        <v>45144</v>
      </c>
      <c r="D11" s="4">
        <v>2600</v>
      </c>
      <c r="E11" s="4" t="str">
        <f>VLOOKUP(A11,HOP!A:L,12,0)</f>
        <v>2600.00</v>
      </c>
      <c r="F11" s="4" t="str">
        <f>VLOOKUP(A11,HOP!A:C,3,0)</f>
        <v>3608910</v>
      </c>
      <c r="G11" s="4">
        <f t="shared" si="0"/>
        <v>0</v>
      </c>
      <c r="H11" s="4" t="str">
        <f t="shared" si="1"/>
        <v>，3608910</v>
      </c>
      <c r="I11" s="4" t="str">
        <f>VLOOKUP(A11,HOP!A:U,21,0)</f>
        <v>直采</v>
      </c>
    </row>
    <row r="12" s="4" customFormat="1" spans="1:9">
      <c r="A12" s="5">
        <v>999225473413355</v>
      </c>
      <c r="B12" s="6">
        <v>45140</v>
      </c>
      <c r="C12" s="6">
        <v>45144</v>
      </c>
      <c r="D12" s="4">
        <v>8488</v>
      </c>
      <c r="E12" s="4" t="str">
        <f>VLOOKUP(A12,HOP!A:L,12,0)</f>
        <v>8488.00</v>
      </c>
      <c r="F12" s="4" t="str">
        <f>VLOOKUP(A12,HOP!A:C,3,0)</f>
        <v>3663260</v>
      </c>
      <c r="G12" s="4">
        <f t="shared" si="0"/>
        <v>0</v>
      </c>
      <c r="H12" s="4" t="str">
        <f t="shared" si="1"/>
        <v>，3663260</v>
      </c>
      <c r="I12" s="4" t="str">
        <f>VLOOKUP(A12,HOP!A:U,21,0)</f>
        <v>直采</v>
      </c>
    </row>
    <row r="13" s="4" customFormat="1" spans="1:9">
      <c r="A13" s="5">
        <v>999225520449126</v>
      </c>
      <c r="B13" s="6">
        <v>45142</v>
      </c>
      <c r="C13" s="6">
        <v>45144</v>
      </c>
      <c r="D13" s="4">
        <v>2434</v>
      </c>
      <c r="E13" s="4" t="str">
        <f>VLOOKUP(A13,HOP!A:L,12,0)</f>
        <v>2434.00</v>
      </c>
      <c r="F13" s="4" t="str">
        <f>VLOOKUP(A13,HOP!A:C,3,0)</f>
        <v>3671742</v>
      </c>
      <c r="G13" s="4">
        <f t="shared" si="0"/>
        <v>0</v>
      </c>
      <c r="H13" s="4" t="str">
        <f t="shared" si="1"/>
        <v>，3671742</v>
      </c>
      <c r="I13" s="4" t="str">
        <f>VLOOKUP(A13,HOP!A:U,21,0)</f>
        <v>直采</v>
      </c>
    </row>
    <row r="14" s="4" customFormat="1" spans="1:9">
      <c r="A14" s="5">
        <v>999225563418860</v>
      </c>
      <c r="B14" s="6">
        <v>45142</v>
      </c>
      <c r="C14" s="6">
        <v>45144</v>
      </c>
      <c r="D14" s="4">
        <v>2404</v>
      </c>
      <c r="E14" s="4" t="str">
        <f>VLOOKUP(A14,HOP!A:L,12,0)</f>
        <v>2404.00</v>
      </c>
      <c r="F14" s="4" t="str">
        <f>VLOOKUP(A14,HOP!A:C,3,0)</f>
        <v>3681207</v>
      </c>
      <c r="G14" s="4">
        <f t="shared" si="0"/>
        <v>0</v>
      </c>
      <c r="H14" s="4" t="str">
        <f t="shared" si="1"/>
        <v>，3681207</v>
      </c>
      <c r="I14" s="4" t="str">
        <f>VLOOKUP(A14,HOP!A:U,21,0)</f>
        <v>直采</v>
      </c>
    </row>
    <row r="15" s="4" customFormat="1" spans="1:9">
      <c r="A15" s="5">
        <v>999225572431500</v>
      </c>
      <c r="B15" s="6">
        <v>45142</v>
      </c>
      <c r="C15" s="6">
        <v>45144</v>
      </c>
      <c r="D15" s="4">
        <v>1956</v>
      </c>
      <c r="E15" s="4" t="str">
        <f>VLOOKUP(A15,HOP!A:L,12,0)</f>
        <v>1956.00</v>
      </c>
      <c r="F15" s="4" t="str">
        <f>VLOOKUP(A15,HOP!A:C,3,0)</f>
        <v>3682416</v>
      </c>
      <c r="G15" s="4">
        <f t="shared" si="0"/>
        <v>0</v>
      </c>
      <c r="H15" s="4" t="str">
        <f t="shared" si="1"/>
        <v>，3682416</v>
      </c>
      <c r="I15" s="4" t="str">
        <f>VLOOKUP(A15,HOP!A:U,21,0)</f>
        <v>直采</v>
      </c>
    </row>
    <row r="16" s="4" customFormat="1" spans="1:9">
      <c r="A16" s="5">
        <v>999225617198922</v>
      </c>
      <c r="B16" s="6">
        <v>45142</v>
      </c>
      <c r="C16" s="6">
        <v>45144</v>
      </c>
      <c r="D16" s="4">
        <v>1956</v>
      </c>
      <c r="E16" s="4" t="str">
        <f>VLOOKUP(A16,HOP!A:L,12,0)</f>
        <v>1956.00</v>
      </c>
      <c r="F16" s="4" t="str">
        <f>VLOOKUP(A16,HOP!A:C,3,0)</f>
        <v>3691554</v>
      </c>
      <c r="G16" s="4">
        <f t="shared" si="0"/>
        <v>0</v>
      </c>
      <c r="H16" s="4" t="str">
        <f t="shared" si="1"/>
        <v>，3691554</v>
      </c>
      <c r="I16" s="4" t="str">
        <f>VLOOKUP(A16,HOP!A:U,21,0)</f>
        <v>直采</v>
      </c>
    </row>
    <row r="17" s="4" customFormat="1" spans="1:9">
      <c r="A17" s="5">
        <v>999225631710505</v>
      </c>
      <c r="B17" s="6">
        <v>45142</v>
      </c>
      <c r="C17" s="6">
        <v>45144</v>
      </c>
      <c r="D17" s="4">
        <v>1956</v>
      </c>
      <c r="E17" s="4" t="str">
        <f>VLOOKUP(A17,HOP!A:L,12,0)</f>
        <v>1956.00</v>
      </c>
      <c r="F17" s="4" t="str">
        <f>VLOOKUP(A17,HOP!A:C,3,0)</f>
        <v>3693904</v>
      </c>
      <c r="G17" s="4">
        <f t="shared" si="0"/>
        <v>0</v>
      </c>
      <c r="H17" s="4" t="str">
        <f t="shared" si="1"/>
        <v>，3693904</v>
      </c>
      <c r="I17" s="4" t="str">
        <f>VLOOKUP(A17,HOP!A:U,21,0)</f>
        <v>直采</v>
      </c>
    </row>
    <row r="18" s="4" customFormat="1" spans="1:9">
      <c r="A18" s="5">
        <v>999225631757780</v>
      </c>
      <c r="B18" s="6">
        <v>45142</v>
      </c>
      <c r="C18" s="6">
        <v>45144</v>
      </c>
      <c r="D18" s="4">
        <v>1956</v>
      </c>
      <c r="E18" s="4" t="str">
        <f>VLOOKUP(A18,HOP!A:L,12,0)</f>
        <v>1956.00</v>
      </c>
      <c r="F18" s="4" t="str">
        <f>VLOOKUP(A18,HOP!A:C,3,0)</f>
        <v>3693910</v>
      </c>
      <c r="G18" s="4">
        <f t="shared" si="0"/>
        <v>0</v>
      </c>
      <c r="H18" s="4" t="str">
        <f t="shared" si="1"/>
        <v>，3693910</v>
      </c>
      <c r="I18" s="4" t="str">
        <f>VLOOKUP(A18,HOP!A:U,21,0)</f>
        <v>直采</v>
      </c>
    </row>
    <row r="19" s="4" customFormat="1" spans="1:9">
      <c r="A19" s="5">
        <v>999225636727422</v>
      </c>
      <c r="B19" s="6">
        <v>45141</v>
      </c>
      <c r="C19" s="6">
        <v>45144</v>
      </c>
      <c r="D19" s="4">
        <v>8301</v>
      </c>
      <c r="E19" s="4" t="str">
        <f>VLOOKUP(A19,HOP!A:L,12,0)</f>
        <v>8301.00</v>
      </c>
      <c r="F19" s="4" t="str">
        <f>VLOOKUP(A19,HOP!A:C,3,0)</f>
        <v>3694892</v>
      </c>
      <c r="G19" s="4">
        <f t="shared" si="0"/>
        <v>0</v>
      </c>
      <c r="H19" s="4" t="str">
        <f t="shared" si="1"/>
        <v>，3694892</v>
      </c>
      <c r="I19" s="4" t="str">
        <f>VLOOKUP(A19,HOP!A:U,21,0)</f>
        <v>直采</v>
      </c>
    </row>
    <row r="20" s="4" customFormat="1" spans="1:9">
      <c r="A20" s="5">
        <v>25643757280</v>
      </c>
      <c r="B20" s="6">
        <v>45141</v>
      </c>
      <c r="C20" s="6">
        <v>45144</v>
      </c>
      <c r="D20" s="4">
        <v>2767</v>
      </c>
      <c r="E20" s="4" t="str">
        <f>VLOOKUP(A20,HOP!A:L,12,0)</f>
        <v>2767.00</v>
      </c>
      <c r="F20" s="4" t="str">
        <f>VLOOKUP(A20,HOP!A:C,3,0)</f>
        <v>3696978</v>
      </c>
      <c r="G20" s="4">
        <f t="shared" si="0"/>
        <v>0</v>
      </c>
      <c r="H20" s="4" t="str">
        <f t="shared" si="1"/>
        <v>，3696978</v>
      </c>
      <c r="I20" s="4" t="str">
        <f>VLOOKUP(A20,HOP!A:U,21,0)</f>
        <v>直采</v>
      </c>
    </row>
    <row r="21" s="4" customFormat="1" spans="1:9">
      <c r="A21" s="5">
        <v>999225644787130</v>
      </c>
      <c r="B21" s="6">
        <v>45142</v>
      </c>
      <c r="C21" s="6">
        <v>45144</v>
      </c>
      <c r="D21" s="4">
        <v>2454</v>
      </c>
      <c r="E21" s="4" t="str">
        <f>VLOOKUP(A21,HOP!A:L,12,0)</f>
        <v>2454.00</v>
      </c>
      <c r="F21" s="4" t="str">
        <f>VLOOKUP(A21,HOP!A:C,3,0)</f>
        <v>3697283</v>
      </c>
      <c r="G21" s="4">
        <f t="shared" si="0"/>
        <v>0</v>
      </c>
      <c r="H21" s="4" t="str">
        <f t="shared" si="1"/>
        <v>，3697283</v>
      </c>
      <c r="I21" s="4" t="str">
        <f>VLOOKUP(A21,HOP!A:U,21,0)</f>
        <v>直采</v>
      </c>
    </row>
    <row r="22" s="4" customFormat="1" spans="1:9">
      <c r="A22" s="5">
        <v>999225647973847</v>
      </c>
      <c r="B22" s="6">
        <v>45141</v>
      </c>
      <c r="C22" s="6">
        <v>45144</v>
      </c>
      <c r="D22" s="4">
        <v>3442</v>
      </c>
      <c r="E22" s="4" t="str">
        <f>VLOOKUP(A22,HOP!A:L,12,0)</f>
        <v>3442.00</v>
      </c>
      <c r="F22" s="4" t="str">
        <f>VLOOKUP(A22,HOP!A:C,3,0)</f>
        <v>3698423</v>
      </c>
      <c r="G22" s="4">
        <f t="shared" si="0"/>
        <v>0</v>
      </c>
      <c r="H22" s="4" t="str">
        <f t="shared" si="1"/>
        <v>，3698423</v>
      </c>
      <c r="I22" s="4" t="str">
        <f>VLOOKUP(A22,HOP!A:U,21,0)</f>
        <v>直采</v>
      </c>
    </row>
    <row r="23" s="4" customFormat="1" spans="1:9">
      <c r="A23" s="5">
        <v>999225660983657</v>
      </c>
      <c r="B23" s="6">
        <v>45141</v>
      </c>
      <c r="C23" s="6">
        <v>45144</v>
      </c>
      <c r="D23" s="4">
        <v>3442</v>
      </c>
      <c r="E23" s="4" t="str">
        <f>VLOOKUP(A23,HOP!A:L,12,0)</f>
        <v>3442.00</v>
      </c>
      <c r="F23" s="4" t="str">
        <f>VLOOKUP(A23,HOP!A:C,3,0)</f>
        <v>3700700</v>
      </c>
      <c r="G23" s="4">
        <f t="shared" si="0"/>
        <v>0</v>
      </c>
      <c r="H23" s="4" t="str">
        <f t="shared" si="1"/>
        <v>，3700700</v>
      </c>
      <c r="I23" s="4" t="str">
        <f>VLOOKUP(A23,HOP!A:U,21,0)</f>
        <v>直采</v>
      </c>
    </row>
    <row r="24" s="4" customFormat="1" spans="1:9">
      <c r="A24" s="5">
        <v>999225662218297</v>
      </c>
      <c r="B24" s="6">
        <v>45143</v>
      </c>
      <c r="C24" s="6">
        <v>45144</v>
      </c>
      <c r="D24" s="4">
        <v>571.2</v>
      </c>
      <c r="E24" s="4" t="str">
        <f>VLOOKUP(A24,HOP!A:L,12,0)</f>
        <v>571.20</v>
      </c>
      <c r="F24" s="4" t="str">
        <f>VLOOKUP(A24,HOP!A:C,3,0)</f>
        <v>3701043</v>
      </c>
      <c r="G24" s="4">
        <f t="shared" si="0"/>
        <v>0</v>
      </c>
      <c r="H24" s="4" t="str">
        <f t="shared" si="1"/>
        <v>，3701043</v>
      </c>
      <c r="I24" s="4" t="str">
        <f>VLOOKUP(A24,HOP!A:U,21,0)</f>
        <v>直采</v>
      </c>
    </row>
    <row r="25" s="4" customFormat="1" spans="1:9">
      <c r="A25" s="5">
        <v>999225665639862</v>
      </c>
      <c r="B25" s="6">
        <v>45142</v>
      </c>
      <c r="C25" s="6">
        <v>45144</v>
      </c>
      <c r="D25" s="4">
        <v>2454</v>
      </c>
      <c r="E25" s="4" t="str">
        <f>VLOOKUP(A25,HOP!A:L,12,0)</f>
        <v>2454.00</v>
      </c>
      <c r="F25" s="4" t="str">
        <f>VLOOKUP(A25,HOP!A:C,3,0)</f>
        <v>3702253</v>
      </c>
      <c r="G25" s="4">
        <f t="shared" si="0"/>
        <v>0</v>
      </c>
      <c r="H25" s="4" t="str">
        <f t="shared" si="1"/>
        <v>，3702253</v>
      </c>
      <c r="I25" s="4" t="str">
        <f>VLOOKUP(A25,HOP!A:U,21,0)</f>
        <v>直采</v>
      </c>
    </row>
    <row r="26" s="4" customFormat="1" hidden="1" spans="1:10">
      <c r="A26" s="5">
        <v>999225677589958</v>
      </c>
      <c r="B26" s="6">
        <v>45143</v>
      </c>
      <c r="C26" s="6">
        <v>45144</v>
      </c>
      <c r="D26" s="4">
        <v>602</v>
      </c>
      <c r="E26" s="4">
        <v>602</v>
      </c>
      <c r="F26" s="8" t="s">
        <v>157</v>
      </c>
      <c r="G26" s="4">
        <f t="shared" si="0"/>
        <v>0</v>
      </c>
      <c r="H26" s="4" t="str">
        <f t="shared" si="1"/>
        <v>，202307292134360069</v>
      </c>
      <c r="I26" s="4" t="e">
        <f>VLOOKUP(A26,HOP!A:U,21,0)</f>
        <v>#N/A</v>
      </c>
      <c r="J26" s="4">
        <v>7.29</v>
      </c>
    </row>
    <row r="27" s="4" customFormat="1" spans="1:9">
      <c r="A27" s="5">
        <v>999225700167153</v>
      </c>
      <c r="B27" s="6">
        <v>45142</v>
      </c>
      <c r="C27" s="6">
        <v>45144</v>
      </c>
      <c r="D27" s="4">
        <v>1774.8</v>
      </c>
      <c r="E27" s="4" t="str">
        <f>VLOOKUP(A27,HOP!A:L,12,0)</f>
        <v>1774.80</v>
      </c>
      <c r="F27" s="4" t="str">
        <f>VLOOKUP(A27,HOP!A:C,3,0)</f>
        <v>3709395</v>
      </c>
      <c r="G27" s="4">
        <f t="shared" si="0"/>
        <v>0</v>
      </c>
      <c r="H27" s="4" t="str">
        <f t="shared" si="1"/>
        <v>，3709395</v>
      </c>
      <c r="I27" s="4" t="str">
        <f>VLOOKUP(A27,HOP!A:U,21,0)</f>
        <v>直采</v>
      </c>
    </row>
    <row r="28" s="4" customFormat="1" hidden="1" spans="1:10">
      <c r="A28" s="5">
        <v>999225726922137</v>
      </c>
      <c r="B28" s="6">
        <v>45143</v>
      </c>
      <c r="C28" s="6">
        <v>45144</v>
      </c>
      <c r="D28" s="4">
        <v>327</v>
      </c>
      <c r="E28" s="4">
        <v>327</v>
      </c>
      <c r="F28" s="8" t="s">
        <v>158</v>
      </c>
      <c r="G28" s="4">
        <f t="shared" si="0"/>
        <v>0</v>
      </c>
      <c r="H28" s="4" t="str">
        <f t="shared" si="1"/>
        <v>，202308010944160025</v>
      </c>
      <c r="I28" s="4" t="e">
        <f>VLOOKUP(A28,HOP!A:U,21,0)</f>
        <v>#N/A</v>
      </c>
      <c r="J28" s="4">
        <v>8.1</v>
      </c>
    </row>
    <row r="29" s="4" customFormat="1" hidden="1" spans="1:10">
      <c r="A29" s="5">
        <v>999225739063376</v>
      </c>
      <c r="B29" s="6">
        <v>45143</v>
      </c>
      <c r="C29" s="6">
        <v>45144</v>
      </c>
      <c r="D29" s="4">
        <v>1060.05</v>
      </c>
      <c r="E29" s="4">
        <v>1060.08</v>
      </c>
      <c r="F29" s="8" t="s">
        <v>159</v>
      </c>
      <c r="G29" s="4">
        <f t="shared" si="0"/>
        <v>-0.0299999999999727</v>
      </c>
      <c r="H29" s="4" t="str">
        <f t="shared" si="1"/>
        <v>，202308011640570068</v>
      </c>
      <c r="I29" s="4" t="e">
        <f>VLOOKUP(A29,HOP!A:U,21,0)</f>
        <v>#N/A</v>
      </c>
      <c r="J29" s="4">
        <v>8.1</v>
      </c>
    </row>
    <row r="30" s="4" customFormat="1" hidden="1" spans="1:10">
      <c r="A30" s="5">
        <v>999225792791110</v>
      </c>
      <c r="B30" s="6">
        <v>45142</v>
      </c>
      <c r="C30" s="6">
        <v>45144</v>
      </c>
      <c r="D30" s="4">
        <v>998.2</v>
      </c>
      <c r="E30" s="4">
        <v>998.2</v>
      </c>
      <c r="F30" s="8" t="s">
        <v>160</v>
      </c>
      <c r="G30" s="4">
        <f t="shared" si="0"/>
        <v>0</v>
      </c>
      <c r="H30" s="4" t="str">
        <f t="shared" si="1"/>
        <v>，202308032022510021</v>
      </c>
      <c r="I30" s="4" t="e">
        <f>VLOOKUP(A30,HOP!A:U,21,0)</f>
        <v>#N/A</v>
      </c>
      <c r="J30" s="4">
        <v>8.3</v>
      </c>
    </row>
    <row r="31" s="4" customFormat="1" hidden="1" spans="1:10">
      <c r="A31" s="9" t="s">
        <v>161</v>
      </c>
      <c r="B31" s="6">
        <v>45143</v>
      </c>
      <c r="C31" s="6">
        <v>45144</v>
      </c>
      <c r="D31" s="4">
        <v>280</v>
      </c>
      <c r="E31" s="4">
        <v>280</v>
      </c>
      <c r="F31" s="8" t="s">
        <v>162</v>
      </c>
      <c r="G31" s="4">
        <f t="shared" si="0"/>
        <v>0</v>
      </c>
      <c r="H31" s="4" t="str">
        <f t="shared" si="1"/>
        <v>，202308042037470021</v>
      </c>
      <c r="I31" s="4" t="e">
        <f>VLOOKUP(A31,HOP!A:U,21,0)</f>
        <v>#N/A</v>
      </c>
      <c r="J31" s="4">
        <v>8.4</v>
      </c>
    </row>
    <row r="32" s="4" customFormat="1" hidden="1" spans="1:10">
      <c r="A32" s="5">
        <v>999225838669752</v>
      </c>
      <c r="B32" s="6">
        <v>45143</v>
      </c>
      <c r="C32" s="6">
        <v>45144</v>
      </c>
      <c r="D32" s="4">
        <v>499.1</v>
      </c>
      <c r="E32" s="4">
        <v>499.1</v>
      </c>
      <c r="F32" s="8" t="s">
        <v>163</v>
      </c>
      <c r="G32" s="4">
        <f t="shared" si="0"/>
        <v>0</v>
      </c>
      <c r="H32" s="4" t="str">
        <f t="shared" si="1"/>
        <v>，202308051710380020</v>
      </c>
      <c r="I32" s="4" t="e">
        <f>VLOOKUP(A32,HOP!A:U,21,0)</f>
        <v>#N/A</v>
      </c>
      <c r="J32" s="4">
        <v>8.5</v>
      </c>
    </row>
    <row r="34" spans="4:4">
      <c r="D34" s="4">
        <f>SUM(D2:D33)</f>
        <v>72301.15</v>
      </c>
    </row>
    <row r="39" spans="1:4">
      <c r="A39" s="4" t="s">
        <v>164</v>
      </c>
      <c r="C39" s="4">
        <v>67034</v>
      </c>
      <c r="D39" s="4">
        <v>71707.83</v>
      </c>
    </row>
    <row r="40" spans="1:4">
      <c r="A40" s="4" t="s">
        <v>165</v>
      </c>
      <c r="C40" s="4">
        <v>5267.15</v>
      </c>
      <c r="D40" s="4">
        <v>5634.39</v>
      </c>
    </row>
    <row r="41" spans="1:4">
      <c r="A41" s="4" t="s">
        <v>166</v>
      </c>
      <c r="C41" s="4">
        <f>SUBTOTAL(9,C39:C40)</f>
        <v>72301.15</v>
      </c>
      <c r="D41" s="4">
        <f>SUBTOTAL(9,D39:D40)</f>
        <v>77342.22</v>
      </c>
    </row>
    <row r="42" spans="1:1">
      <c r="A42" s="4" t="s">
        <v>167</v>
      </c>
    </row>
  </sheetData>
  <autoFilter ref="A1:XFD34">
    <filterColumn colId="3">
      <filters blank="1">
        <filter val="2454"/>
        <filter val="1060.05"/>
        <filter val="1956"/>
        <filter val="499.1"/>
        <filter val="2122"/>
        <filter val="571.2"/>
        <filter val="998.2"/>
        <filter val="5066"/>
        <filter val="502.6"/>
        <filter val="327"/>
        <filter val="2767"/>
        <filter val="1774.8"/>
        <filter val="2434"/>
        <filter val="72301.15"/>
        <filter val="280"/>
        <filter val="2600"/>
        <filter val="8301"/>
        <filter val="602"/>
        <filter val="3442"/>
        <filter val="3203"/>
        <filter val="3443"/>
        <filter val="2404"/>
        <filter val="4244"/>
        <filter val="848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168</v>
      </c>
      <c r="B1" s="2" t="s">
        <v>169</v>
      </c>
      <c r="C1" s="2" t="s">
        <v>170</v>
      </c>
      <c r="D1" s="2" t="s">
        <v>171</v>
      </c>
      <c r="E1" s="2" t="s">
        <v>13</v>
      </c>
      <c r="F1" s="2" t="s">
        <v>5</v>
      </c>
      <c r="G1" s="2" t="s">
        <v>6</v>
      </c>
      <c r="H1" s="2" t="s">
        <v>172</v>
      </c>
      <c r="I1" s="2" t="s">
        <v>173</v>
      </c>
      <c r="J1" s="2" t="s">
        <v>174</v>
      </c>
      <c r="K1" s="2" t="s">
        <v>175</v>
      </c>
      <c r="L1" s="2" t="s">
        <v>176</v>
      </c>
      <c r="M1" s="2" t="s">
        <v>177</v>
      </c>
      <c r="N1" s="2" t="s">
        <v>178</v>
      </c>
      <c r="O1" s="2" t="s">
        <v>179</v>
      </c>
      <c r="P1" s="2" t="s">
        <v>180</v>
      </c>
      <c r="Q1" s="2" t="s">
        <v>181</v>
      </c>
      <c r="R1" s="2" t="s">
        <v>182</v>
      </c>
      <c r="S1" s="2" t="s">
        <v>183</v>
      </c>
      <c r="T1" s="2" t="s">
        <v>184</v>
      </c>
      <c r="U1" s="2" t="s">
        <v>185</v>
      </c>
      <c r="V1" s="2" t="s">
        <v>186</v>
      </c>
    </row>
    <row r="2" s="1" customFormat="1" spans="1:22">
      <c r="A2" s="3">
        <v>25200537557</v>
      </c>
      <c r="B2" s="1" t="s">
        <v>187</v>
      </c>
      <c r="C2" s="1" t="s">
        <v>188</v>
      </c>
      <c r="D2" s="1" t="s">
        <v>189</v>
      </c>
      <c r="E2" s="1" t="s">
        <v>190</v>
      </c>
      <c r="F2" s="1" t="s">
        <v>191</v>
      </c>
      <c r="G2" s="1" t="s">
        <v>192</v>
      </c>
      <c r="H2" s="1" t="s">
        <v>193</v>
      </c>
      <c r="I2" s="1" t="s">
        <v>194</v>
      </c>
      <c r="J2" s="1" t="s">
        <v>195</v>
      </c>
      <c r="K2" s="1" t="s">
        <v>194</v>
      </c>
      <c r="L2" s="1" t="s">
        <v>194</v>
      </c>
      <c r="M2" s="1" t="s">
        <v>196</v>
      </c>
      <c r="N2" s="1" t="s">
        <v>196</v>
      </c>
      <c r="O2" s="1" t="s">
        <v>197</v>
      </c>
      <c r="P2" s="1" t="s">
        <v>198</v>
      </c>
      <c r="Q2" s="1" t="s">
        <v>199</v>
      </c>
      <c r="R2" s="1" t="s">
        <v>200</v>
      </c>
      <c r="S2" s="1" t="s">
        <v>201</v>
      </c>
      <c r="T2" s="1" t="s">
        <v>202</v>
      </c>
      <c r="U2" s="1" t="s">
        <v>203</v>
      </c>
      <c r="V2" s="1" t="s">
        <v>204</v>
      </c>
    </row>
    <row r="3" s="1" customFormat="1" spans="1:22">
      <c r="A3" s="3">
        <v>999225457900941</v>
      </c>
      <c r="B3" s="1" t="s">
        <v>205</v>
      </c>
      <c r="C3" s="1" t="s">
        <v>206</v>
      </c>
      <c r="D3" s="1" t="s">
        <v>189</v>
      </c>
      <c r="E3" s="1" t="s">
        <v>207</v>
      </c>
      <c r="F3" s="1" t="s">
        <v>208</v>
      </c>
      <c r="G3" s="1" t="s">
        <v>209</v>
      </c>
      <c r="H3" s="1" t="s">
        <v>193</v>
      </c>
      <c r="I3" s="1" t="s">
        <v>210</v>
      </c>
      <c r="J3" s="1" t="s">
        <v>195</v>
      </c>
      <c r="K3" s="1" t="s">
        <v>210</v>
      </c>
      <c r="L3" s="1" t="s">
        <v>210</v>
      </c>
      <c r="M3" s="1" t="s">
        <v>196</v>
      </c>
      <c r="N3" s="1" t="s">
        <v>196</v>
      </c>
      <c r="O3" s="1" t="s">
        <v>197</v>
      </c>
      <c r="P3" s="1" t="s">
        <v>198</v>
      </c>
      <c r="Q3" s="1" t="s">
        <v>199</v>
      </c>
      <c r="R3" s="1" t="s">
        <v>211</v>
      </c>
      <c r="S3" s="1" t="s">
        <v>201</v>
      </c>
      <c r="T3" s="1" t="s">
        <v>202</v>
      </c>
      <c r="U3" s="1" t="s">
        <v>203</v>
      </c>
      <c r="V3" s="1" t="s">
        <v>204</v>
      </c>
    </row>
    <row r="4" s="1" customFormat="1" spans="1:22">
      <c r="A4" s="3">
        <v>999225465448714</v>
      </c>
      <c r="B4" s="1" t="s">
        <v>205</v>
      </c>
      <c r="C4" s="1" t="s">
        <v>212</v>
      </c>
      <c r="D4" s="1" t="s">
        <v>213</v>
      </c>
      <c r="E4" s="1" t="s">
        <v>214</v>
      </c>
      <c r="F4" s="1" t="s">
        <v>215</v>
      </c>
      <c r="G4" s="1" t="s">
        <v>209</v>
      </c>
      <c r="H4" s="1" t="s">
        <v>193</v>
      </c>
      <c r="I4" s="1" t="s">
        <v>216</v>
      </c>
      <c r="J4" s="1" t="s">
        <v>195</v>
      </c>
      <c r="K4" s="1" t="s">
        <v>216</v>
      </c>
      <c r="L4" s="1" t="s">
        <v>216</v>
      </c>
      <c r="M4" s="1" t="s">
        <v>196</v>
      </c>
      <c r="N4" s="1" t="s">
        <v>196</v>
      </c>
      <c r="O4" s="1" t="s">
        <v>197</v>
      </c>
      <c r="P4" s="1" t="s">
        <v>198</v>
      </c>
      <c r="Q4" s="1" t="s">
        <v>199</v>
      </c>
      <c r="R4" s="1" t="s">
        <v>217</v>
      </c>
      <c r="S4" s="1" t="s">
        <v>201</v>
      </c>
      <c r="T4" s="1" t="s">
        <v>202</v>
      </c>
      <c r="U4" s="1" t="s">
        <v>203</v>
      </c>
      <c r="V4" s="1" t="s">
        <v>204</v>
      </c>
    </row>
    <row r="5" s="1" customFormat="1" spans="1:22">
      <c r="A5" s="3">
        <v>999225473413355</v>
      </c>
      <c r="B5" s="1" t="s">
        <v>205</v>
      </c>
      <c r="C5" s="1" t="s">
        <v>218</v>
      </c>
      <c r="D5" s="1" t="s">
        <v>219</v>
      </c>
      <c r="E5" s="1" t="s">
        <v>220</v>
      </c>
      <c r="F5" s="1" t="s">
        <v>221</v>
      </c>
      <c r="G5" s="1" t="s">
        <v>192</v>
      </c>
      <c r="H5" s="1" t="s">
        <v>193</v>
      </c>
      <c r="I5" s="1" t="s">
        <v>222</v>
      </c>
      <c r="J5" s="1" t="s">
        <v>195</v>
      </c>
      <c r="K5" s="1" t="s">
        <v>222</v>
      </c>
      <c r="L5" s="1" t="s">
        <v>222</v>
      </c>
      <c r="M5" s="1" t="s">
        <v>196</v>
      </c>
      <c r="N5" s="1" t="s">
        <v>196</v>
      </c>
      <c r="O5" s="1" t="s">
        <v>197</v>
      </c>
      <c r="P5" s="1" t="s">
        <v>198</v>
      </c>
      <c r="Q5" s="1" t="s">
        <v>199</v>
      </c>
      <c r="R5" s="1" t="s">
        <v>223</v>
      </c>
      <c r="S5" s="1" t="s">
        <v>201</v>
      </c>
      <c r="T5" s="1" t="s">
        <v>202</v>
      </c>
      <c r="U5" s="1" t="s">
        <v>203</v>
      </c>
      <c r="V5" s="1" t="s">
        <v>204</v>
      </c>
    </row>
    <row r="6" s="1" customFormat="1" spans="1:22">
      <c r="A6" s="3">
        <v>999225473640686</v>
      </c>
      <c r="B6" s="1" t="s">
        <v>224</v>
      </c>
      <c r="C6" s="1" t="s">
        <v>225</v>
      </c>
      <c r="D6" s="1" t="s">
        <v>219</v>
      </c>
      <c r="E6" s="1" t="s">
        <v>226</v>
      </c>
      <c r="F6" s="1" t="s">
        <v>191</v>
      </c>
      <c r="G6" s="1" t="s">
        <v>209</v>
      </c>
      <c r="H6" s="1" t="s">
        <v>193</v>
      </c>
      <c r="I6" s="1" t="s">
        <v>227</v>
      </c>
      <c r="J6" s="1" t="s">
        <v>195</v>
      </c>
      <c r="K6" s="1" t="s">
        <v>227</v>
      </c>
      <c r="L6" s="1" t="s">
        <v>227</v>
      </c>
      <c r="M6" s="1" t="s">
        <v>196</v>
      </c>
      <c r="N6" s="1" t="s">
        <v>196</v>
      </c>
      <c r="O6" s="1" t="s">
        <v>197</v>
      </c>
      <c r="P6" s="1" t="s">
        <v>198</v>
      </c>
      <c r="Q6" s="1" t="s">
        <v>199</v>
      </c>
      <c r="R6" s="1" t="s">
        <v>228</v>
      </c>
      <c r="S6" s="1" t="s">
        <v>201</v>
      </c>
      <c r="T6" s="1" t="s">
        <v>202</v>
      </c>
      <c r="U6" s="1" t="s">
        <v>203</v>
      </c>
      <c r="V6" s="1" t="s">
        <v>204</v>
      </c>
    </row>
    <row r="7" s="1" customFormat="1" spans="1:22">
      <c r="A7" s="3">
        <v>999225492442166</v>
      </c>
      <c r="B7" s="1" t="s">
        <v>224</v>
      </c>
      <c r="C7" s="1" t="s">
        <v>229</v>
      </c>
      <c r="D7" s="1" t="s">
        <v>219</v>
      </c>
      <c r="E7" s="1" t="s">
        <v>230</v>
      </c>
      <c r="F7" s="1" t="s">
        <v>191</v>
      </c>
      <c r="G7" s="1" t="s">
        <v>209</v>
      </c>
      <c r="H7" s="1" t="s">
        <v>193</v>
      </c>
      <c r="I7" s="1" t="s">
        <v>231</v>
      </c>
      <c r="J7" s="1" t="s">
        <v>195</v>
      </c>
      <c r="K7" s="1" t="s">
        <v>231</v>
      </c>
      <c r="L7" s="1" t="s">
        <v>231</v>
      </c>
      <c r="M7" s="1" t="s">
        <v>196</v>
      </c>
      <c r="N7" s="1" t="s">
        <v>196</v>
      </c>
      <c r="O7" s="1" t="s">
        <v>197</v>
      </c>
      <c r="P7" s="1" t="s">
        <v>198</v>
      </c>
      <c r="Q7" s="1" t="s">
        <v>199</v>
      </c>
      <c r="R7" s="1" t="s">
        <v>232</v>
      </c>
      <c r="S7" s="1" t="s">
        <v>201</v>
      </c>
      <c r="T7" s="1" t="s">
        <v>202</v>
      </c>
      <c r="U7" s="1" t="s">
        <v>203</v>
      </c>
      <c r="V7" s="1" t="s">
        <v>204</v>
      </c>
    </row>
    <row r="8" s="1" customFormat="1" spans="1:22">
      <c r="A8" s="3">
        <v>999225520449126</v>
      </c>
      <c r="B8" s="1" t="s">
        <v>233</v>
      </c>
      <c r="C8" s="1" t="s">
        <v>234</v>
      </c>
      <c r="D8" s="1" t="s">
        <v>213</v>
      </c>
      <c r="E8" s="1" t="s">
        <v>235</v>
      </c>
      <c r="F8" s="1" t="s">
        <v>236</v>
      </c>
      <c r="G8" s="1" t="s">
        <v>192</v>
      </c>
      <c r="H8" s="1" t="s">
        <v>193</v>
      </c>
      <c r="I8" s="1" t="s">
        <v>237</v>
      </c>
      <c r="J8" s="1" t="s">
        <v>195</v>
      </c>
      <c r="K8" s="1" t="s">
        <v>237</v>
      </c>
      <c r="L8" s="1" t="s">
        <v>237</v>
      </c>
      <c r="M8" s="1" t="s">
        <v>196</v>
      </c>
      <c r="N8" s="1" t="s">
        <v>196</v>
      </c>
      <c r="O8" s="1" t="s">
        <v>197</v>
      </c>
      <c r="P8" s="1" t="s">
        <v>198</v>
      </c>
      <c r="Q8" s="1" t="s">
        <v>199</v>
      </c>
      <c r="R8" s="1" t="s">
        <v>238</v>
      </c>
      <c r="S8" s="1" t="s">
        <v>201</v>
      </c>
      <c r="T8" s="1" t="s">
        <v>202</v>
      </c>
      <c r="U8" s="1" t="s">
        <v>203</v>
      </c>
      <c r="V8" s="1" t="s">
        <v>204</v>
      </c>
    </row>
    <row r="9" s="1" customFormat="1" spans="1:22">
      <c r="A9" s="3">
        <v>999225563418860</v>
      </c>
      <c r="B9" s="1" t="s">
        <v>239</v>
      </c>
      <c r="C9" s="1" t="s">
        <v>240</v>
      </c>
      <c r="D9" s="1" t="s">
        <v>219</v>
      </c>
      <c r="E9" s="1" t="s">
        <v>241</v>
      </c>
      <c r="F9" s="1" t="s">
        <v>236</v>
      </c>
      <c r="G9" s="1" t="s">
        <v>192</v>
      </c>
      <c r="H9" s="1" t="s">
        <v>193</v>
      </c>
      <c r="I9" s="1" t="s">
        <v>242</v>
      </c>
      <c r="J9" s="1" t="s">
        <v>195</v>
      </c>
      <c r="K9" s="1" t="s">
        <v>242</v>
      </c>
      <c r="L9" s="1" t="s">
        <v>242</v>
      </c>
      <c r="M9" s="1" t="s">
        <v>196</v>
      </c>
      <c r="N9" s="1" t="s">
        <v>196</v>
      </c>
      <c r="O9" s="1" t="s">
        <v>197</v>
      </c>
      <c r="P9" s="1" t="s">
        <v>198</v>
      </c>
      <c r="Q9" s="1" t="s">
        <v>199</v>
      </c>
      <c r="R9" s="1" t="s">
        <v>243</v>
      </c>
      <c r="S9" s="1" t="s">
        <v>201</v>
      </c>
      <c r="T9" s="1" t="s">
        <v>202</v>
      </c>
      <c r="U9" s="1" t="s">
        <v>203</v>
      </c>
      <c r="V9" s="1" t="s">
        <v>204</v>
      </c>
    </row>
    <row r="10" s="1" customFormat="1" spans="1:22">
      <c r="A10" s="3">
        <v>999225572431500</v>
      </c>
      <c r="B10" s="1" t="s">
        <v>239</v>
      </c>
      <c r="C10" s="1" t="s">
        <v>244</v>
      </c>
      <c r="D10" s="1" t="s">
        <v>245</v>
      </c>
      <c r="E10" s="1" t="s">
        <v>246</v>
      </c>
      <c r="F10" s="1" t="s">
        <v>236</v>
      </c>
      <c r="G10" s="1" t="s">
        <v>192</v>
      </c>
      <c r="H10" s="1" t="s">
        <v>193</v>
      </c>
      <c r="I10" s="1" t="s">
        <v>247</v>
      </c>
      <c r="J10" s="1" t="s">
        <v>195</v>
      </c>
      <c r="K10" s="1" t="s">
        <v>247</v>
      </c>
      <c r="L10" s="1" t="s">
        <v>247</v>
      </c>
      <c r="M10" s="1" t="s">
        <v>196</v>
      </c>
      <c r="N10" s="1" t="s">
        <v>196</v>
      </c>
      <c r="O10" s="1" t="s">
        <v>197</v>
      </c>
      <c r="P10" s="1" t="s">
        <v>198</v>
      </c>
      <c r="Q10" s="1" t="s">
        <v>199</v>
      </c>
      <c r="R10" s="1" t="s">
        <v>248</v>
      </c>
      <c r="S10" s="1" t="s">
        <v>201</v>
      </c>
      <c r="T10" s="1" t="s">
        <v>202</v>
      </c>
      <c r="U10" s="1" t="s">
        <v>203</v>
      </c>
      <c r="V10" s="1" t="s">
        <v>204</v>
      </c>
    </row>
    <row r="11" s="1" customFormat="1" spans="1:22">
      <c r="A11" s="3">
        <v>999225617198922</v>
      </c>
      <c r="B11" s="1" t="s">
        <v>249</v>
      </c>
      <c r="C11" s="1" t="s">
        <v>250</v>
      </c>
      <c r="D11" s="1" t="s">
        <v>245</v>
      </c>
      <c r="E11" s="1" t="s">
        <v>251</v>
      </c>
      <c r="F11" s="1" t="s">
        <v>236</v>
      </c>
      <c r="G11" s="1" t="s">
        <v>192</v>
      </c>
      <c r="H11" s="1" t="s">
        <v>193</v>
      </c>
      <c r="I11" s="1" t="s">
        <v>247</v>
      </c>
      <c r="J11" s="1" t="s">
        <v>195</v>
      </c>
      <c r="K11" s="1" t="s">
        <v>247</v>
      </c>
      <c r="L11" s="1" t="s">
        <v>247</v>
      </c>
      <c r="M11" s="1" t="s">
        <v>196</v>
      </c>
      <c r="N11" s="1" t="s">
        <v>196</v>
      </c>
      <c r="O11" s="1" t="s">
        <v>197</v>
      </c>
      <c r="P11" s="1" t="s">
        <v>198</v>
      </c>
      <c r="Q11" s="1" t="s">
        <v>199</v>
      </c>
      <c r="R11" s="1" t="s">
        <v>252</v>
      </c>
      <c r="S11" s="1" t="s">
        <v>201</v>
      </c>
      <c r="T11" s="1" t="s">
        <v>202</v>
      </c>
      <c r="U11" s="1" t="s">
        <v>203</v>
      </c>
      <c r="V11" s="1" t="s">
        <v>204</v>
      </c>
    </row>
    <row r="12" s="1" customFormat="1" spans="1:22">
      <c r="A12" s="3">
        <v>999225617430113</v>
      </c>
      <c r="B12" s="1" t="s">
        <v>249</v>
      </c>
      <c r="C12" s="1" t="s">
        <v>253</v>
      </c>
      <c r="D12" s="1" t="s">
        <v>213</v>
      </c>
      <c r="E12" s="1" t="s">
        <v>254</v>
      </c>
      <c r="F12" s="1" t="s">
        <v>221</v>
      </c>
      <c r="G12" s="1" t="s">
        <v>209</v>
      </c>
      <c r="H12" s="1" t="s">
        <v>193</v>
      </c>
      <c r="I12" s="1" t="s">
        <v>255</v>
      </c>
      <c r="J12" s="1" t="s">
        <v>195</v>
      </c>
      <c r="K12" s="1" t="s">
        <v>255</v>
      </c>
      <c r="L12" s="1" t="s">
        <v>255</v>
      </c>
      <c r="M12" s="1" t="s">
        <v>196</v>
      </c>
      <c r="N12" s="1" t="s">
        <v>196</v>
      </c>
      <c r="O12" s="1" t="s">
        <v>197</v>
      </c>
      <c r="P12" s="1" t="s">
        <v>198</v>
      </c>
      <c r="Q12" s="1" t="s">
        <v>199</v>
      </c>
      <c r="R12" s="1" t="s">
        <v>256</v>
      </c>
      <c r="S12" s="1" t="s">
        <v>201</v>
      </c>
      <c r="T12" s="1" t="s">
        <v>202</v>
      </c>
      <c r="U12" s="1" t="s">
        <v>203</v>
      </c>
      <c r="V12" s="1" t="s">
        <v>204</v>
      </c>
    </row>
    <row r="13" s="1" customFormat="1" spans="1:22">
      <c r="A13" s="3">
        <v>999225631710505</v>
      </c>
      <c r="B13" s="1" t="s">
        <v>249</v>
      </c>
      <c r="C13" s="1" t="s">
        <v>257</v>
      </c>
      <c r="D13" s="1" t="s">
        <v>245</v>
      </c>
      <c r="E13" s="1" t="s">
        <v>258</v>
      </c>
      <c r="F13" s="1" t="s">
        <v>236</v>
      </c>
      <c r="G13" s="1" t="s">
        <v>192</v>
      </c>
      <c r="H13" s="1" t="s">
        <v>193</v>
      </c>
      <c r="I13" s="1" t="s">
        <v>247</v>
      </c>
      <c r="J13" s="1" t="s">
        <v>195</v>
      </c>
      <c r="K13" s="1" t="s">
        <v>247</v>
      </c>
      <c r="L13" s="1" t="s">
        <v>247</v>
      </c>
      <c r="M13" s="1" t="s">
        <v>196</v>
      </c>
      <c r="N13" s="1" t="s">
        <v>196</v>
      </c>
      <c r="O13" s="1" t="s">
        <v>197</v>
      </c>
      <c r="P13" s="1" t="s">
        <v>198</v>
      </c>
      <c r="Q13" s="1" t="s">
        <v>199</v>
      </c>
      <c r="R13" s="1" t="s">
        <v>259</v>
      </c>
      <c r="S13" s="1" t="s">
        <v>201</v>
      </c>
      <c r="T13" s="1" t="s">
        <v>202</v>
      </c>
      <c r="U13" s="1" t="s">
        <v>203</v>
      </c>
      <c r="V13" s="1" t="s">
        <v>204</v>
      </c>
    </row>
    <row r="14" s="1" customFormat="1" spans="1:22">
      <c r="A14" s="3">
        <v>999225631757780</v>
      </c>
      <c r="B14" s="1" t="s">
        <v>249</v>
      </c>
      <c r="C14" s="1" t="s">
        <v>260</v>
      </c>
      <c r="D14" s="1" t="s">
        <v>245</v>
      </c>
      <c r="E14" s="1" t="s">
        <v>261</v>
      </c>
      <c r="F14" s="1" t="s">
        <v>236</v>
      </c>
      <c r="G14" s="1" t="s">
        <v>192</v>
      </c>
      <c r="H14" s="1" t="s">
        <v>193</v>
      </c>
      <c r="I14" s="1" t="s">
        <v>247</v>
      </c>
      <c r="J14" s="1" t="s">
        <v>195</v>
      </c>
      <c r="K14" s="1" t="s">
        <v>247</v>
      </c>
      <c r="L14" s="1" t="s">
        <v>247</v>
      </c>
      <c r="M14" s="1" t="s">
        <v>196</v>
      </c>
      <c r="N14" s="1" t="s">
        <v>196</v>
      </c>
      <c r="O14" s="1" t="s">
        <v>197</v>
      </c>
      <c r="P14" s="1" t="s">
        <v>198</v>
      </c>
      <c r="Q14" s="1" t="s">
        <v>199</v>
      </c>
      <c r="R14" s="1" t="s">
        <v>262</v>
      </c>
      <c r="S14" s="1" t="s">
        <v>201</v>
      </c>
      <c r="T14" s="1" t="s">
        <v>202</v>
      </c>
      <c r="U14" s="1" t="s">
        <v>203</v>
      </c>
      <c r="V14" s="1" t="s">
        <v>204</v>
      </c>
    </row>
    <row r="15" s="1" customFormat="1" spans="1:22">
      <c r="A15" s="3">
        <v>999225636727422</v>
      </c>
      <c r="B15" s="1" t="s">
        <v>263</v>
      </c>
      <c r="C15" s="1" t="s">
        <v>264</v>
      </c>
      <c r="D15" s="1" t="s">
        <v>245</v>
      </c>
      <c r="E15" s="1" t="s">
        <v>265</v>
      </c>
      <c r="F15" s="1" t="s">
        <v>191</v>
      </c>
      <c r="G15" s="1" t="s">
        <v>192</v>
      </c>
      <c r="H15" s="1" t="s">
        <v>193</v>
      </c>
      <c r="I15" s="1" t="s">
        <v>266</v>
      </c>
      <c r="J15" s="1" t="s">
        <v>195</v>
      </c>
      <c r="K15" s="1" t="s">
        <v>266</v>
      </c>
      <c r="L15" s="1" t="s">
        <v>266</v>
      </c>
      <c r="M15" s="1" t="s">
        <v>196</v>
      </c>
      <c r="N15" s="1" t="s">
        <v>196</v>
      </c>
      <c r="O15" s="1" t="s">
        <v>197</v>
      </c>
      <c r="P15" s="1" t="s">
        <v>198</v>
      </c>
      <c r="Q15" s="1" t="s">
        <v>199</v>
      </c>
      <c r="R15" s="1" t="s">
        <v>267</v>
      </c>
      <c r="S15" s="1" t="s">
        <v>201</v>
      </c>
      <c r="T15" s="1" t="s">
        <v>202</v>
      </c>
      <c r="U15" s="1" t="s">
        <v>203</v>
      </c>
      <c r="V15" s="1" t="s">
        <v>204</v>
      </c>
    </row>
    <row r="16" s="1" customFormat="1" spans="1:22">
      <c r="A16" s="3">
        <v>25643757280</v>
      </c>
      <c r="B16" s="1" t="s">
        <v>263</v>
      </c>
      <c r="C16" s="1" t="s">
        <v>268</v>
      </c>
      <c r="D16" s="1" t="s">
        <v>245</v>
      </c>
      <c r="E16" s="1" t="s">
        <v>269</v>
      </c>
      <c r="F16" s="1" t="s">
        <v>191</v>
      </c>
      <c r="G16" s="1" t="s">
        <v>192</v>
      </c>
      <c r="H16" s="1" t="s">
        <v>193</v>
      </c>
      <c r="I16" s="1" t="s">
        <v>270</v>
      </c>
      <c r="J16" s="1" t="s">
        <v>195</v>
      </c>
      <c r="K16" s="1" t="s">
        <v>270</v>
      </c>
      <c r="L16" s="1" t="s">
        <v>270</v>
      </c>
      <c r="M16" s="1" t="s">
        <v>196</v>
      </c>
      <c r="N16" s="1" t="s">
        <v>196</v>
      </c>
      <c r="O16" s="1" t="s">
        <v>197</v>
      </c>
      <c r="P16" s="1" t="s">
        <v>198</v>
      </c>
      <c r="Q16" s="1" t="s">
        <v>199</v>
      </c>
      <c r="R16" s="1" t="s">
        <v>271</v>
      </c>
      <c r="S16" s="1" t="s">
        <v>201</v>
      </c>
      <c r="T16" s="1" t="s">
        <v>202</v>
      </c>
      <c r="U16" s="1" t="s">
        <v>203</v>
      </c>
      <c r="V16" s="1" t="s">
        <v>204</v>
      </c>
    </row>
    <row r="17" s="1" customFormat="1" spans="1:22">
      <c r="A17" s="3">
        <v>999225644787130</v>
      </c>
      <c r="B17" s="1" t="s">
        <v>263</v>
      </c>
      <c r="C17" s="1" t="s">
        <v>272</v>
      </c>
      <c r="D17" s="1" t="s">
        <v>213</v>
      </c>
      <c r="E17" s="1" t="s">
        <v>273</v>
      </c>
      <c r="F17" s="1" t="s">
        <v>236</v>
      </c>
      <c r="G17" s="1" t="s">
        <v>192</v>
      </c>
      <c r="H17" s="1" t="s">
        <v>193</v>
      </c>
      <c r="I17" s="1" t="s">
        <v>274</v>
      </c>
      <c r="J17" s="1" t="s">
        <v>195</v>
      </c>
      <c r="K17" s="1" t="s">
        <v>274</v>
      </c>
      <c r="L17" s="1" t="s">
        <v>274</v>
      </c>
      <c r="M17" s="1" t="s">
        <v>196</v>
      </c>
      <c r="N17" s="1" t="s">
        <v>196</v>
      </c>
      <c r="O17" s="1" t="s">
        <v>197</v>
      </c>
      <c r="P17" s="1" t="s">
        <v>198</v>
      </c>
      <c r="Q17" s="1" t="s">
        <v>199</v>
      </c>
      <c r="R17" s="1" t="s">
        <v>275</v>
      </c>
      <c r="S17" s="1" t="s">
        <v>201</v>
      </c>
      <c r="T17" s="1" t="s">
        <v>202</v>
      </c>
      <c r="U17" s="1" t="s">
        <v>203</v>
      </c>
      <c r="V17" s="1" t="s">
        <v>204</v>
      </c>
    </row>
    <row r="18" s="1" customFormat="1" spans="1:22">
      <c r="A18" s="3">
        <v>999225647973847</v>
      </c>
      <c r="B18" s="1" t="s">
        <v>263</v>
      </c>
      <c r="C18" s="1" t="s">
        <v>276</v>
      </c>
      <c r="D18" s="1" t="s">
        <v>213</v>
      </c>
      <c r="E18" s="1" t="s">
        <v>277</v>
      </c>
      <c r="F18" s="1" t="s">
        <v>191</v>
      </c>
      <c r="G18" s="1" t="s">
        <v>192</v>
      </c>
      <c r="H18" s="1" t="s">
        <v>193</v>
      </c>
      <c r="I18" s="1" t="s">
        <v>278</v>
      </c>
      <c r="J18" s="1" t="s">
        <v>195</v>
      </c>
      <c r="K18" s="1" t="s">
        <v>278</v>
      </c>
      <c r="L18" s="1" t="s">
        <v>278</v>
      </c>
      <c r="M18" s="1" t="s">
        <v>196</v>
      </c>
      <c r="N18" s="1" t="s">
        <v>196</v>
      </c>
      <c r="O18" s="1" t="s">
        <v>197</v>
      </c>
      <c r="P18" s="1" t="s">
        <v>198</v>
      </c>
      <c r="Q18" s="1" t="s">
        <v>199</v>
      </c>
      <c r="R18" s="1" t="s">
        <v>279</v>
      </c>
      <c r="S18" s="1" t="s">
        <v>201</v>
      </c>
      <c r="T18" s="1" t="s">
        <v>202</v>
      </c>
      <c r="U18" s="1" t="s">
        <v>203</v>
      </c>
      <c r="V18" s="1" t="s">
        <v>204</v>
      </c>
    </row>
    <row r="19" s="1" customFormat="1" spans="1:22">
      <c r="A19" s="3">
        <v>999225660983657</v>
      </c>
      <c r="B19" s="1" t="s">
        <v>280</v>
      </c>
      <c r="C19" s="1" t="s">
        <v>281</v>
      </c>
      <c r="D19" s="1" t="s">
        <v>213</v>
      </c>
      <c r="E19" s="1" t="s">
        <v>282</v>
      </c>
      <c r="F19" s="1" t="s">
        <v>191</v>
      </c>
      <c r="G19" s="1" t="s">
        <v>192</v>
      </c>
      <c r="H19" s="1" t="s">
        <v>193</v>
      </c>
      <c r="I19" s="1" t="s">
        <v>278</v>
      </c>
      <c r="J19" s="1" t="s">
        <v>195</v>
      </c>
      <c r="K19" s="1" t="s">
        <v>278</v>
      </c>
      <c r="L19" s="1" t="s">
        <v>278</v>
      </c>
      <c r="M19" s="1" t="s">
        <v>196</v>
      </c>
      <c r="N19" s="1" t="s">
        <v>196</v>
      </c>
      <c r="O19" s="1" t="s">
        <v>197</v>
      </c>
      <c r="P19" s="1" t="s">
        <v>198</v>
      </c>
      <c r="Q19" s="1" t="s">
        <v>199</v>
      </c>
      <c r="R19" s="1" t="s">
        <v>283</v>
      </c>
      <c r="S19" s="1" t="s">
        <v>201</v>
      </c>
      <c r="T19" s="1" t="s">
        <v>202</v>
      </c>
      <c r="U19" s="1" t="s">
        <v>203</v>
      </c>
      <c r="V19" s="1" t="s">
        <v>204</v>
      </c>
    </row>
    <row r="20" s="1" customFormat="1" spans="1:22">
      <c r="A20" s="3">
        <v>999225662218297</v>
      </c>
      <c r="B20" s="1" t="s">
        <v>280</v>
      </c>
      <c r="C20" s="1" t="s">
        <v>284</v>
      </c>
      <c r="D20" s="1" t="s">
        <v>285</v>
      </c>
      <c r="E20" s="1" t="s">
        <v>286</v>
      </c>
      <c r="F20" s="1" t="s">
        <v>209</v>
      </c>
      <c r="G20" s="1" t="s">
        <v>192</v>
      </c>
      <c r="H20" s="1" t="s">
        <v>193</v>
      </c>
      <c r="I20" s="1" t="s">
        <v>287</v>
      </c>
      <c r="J20" s="1" t="s">
        <v>195</v>
      </c>
      <c r="K20" s="1" t="s">
        <v>287</v>
      </c>
      <c r="L20" s="1" t="s">
        <v>287</v>
      </c>
      <c r="M20" s="1" t="s">
        <v>196</v>
      </c>
      <c r="N20" s="1" t="s">
        <v>196</v>
      </c>
      <c r="O20" s="1" t="s">
        <v>197</v>
      </c>
      <c r="P20" s="1" t="s">
        <v>198</v>
      </c>
      <c r="Q20" s="1" t="s">
        <v>199</v>
      </c>
      <c r="R20" s="1" t="s">
        <v>288</v>
      </c>
      <c r="S20" s="1" t="s">
        <v>201</v>
      </c>
      <c r="T20" s="1" t="s">
        <v>202</v>
      </c>
      <c r="U20" s="1" t="s">
        <v>203</v>
      </c>
      <c r="V20" s="1" t="s">
        <v>204</v>
      </c>
    </row>
    <row r="21" s="1" customFormat="1" spans="1:22">
      <c r="A21" s="3">
        <v>999225665639862</v>
      </c>
      <c r="B21" s="1" t="s">
        <v>280</v>
      </c>
      <c r="C21" s="1" t="s">
        <v>289</v>
      </c>
      <c r="D21" s="1" t="s">
        <v>213</v>
      </c>
      <c r="E21" s="1" t="s">
        <v>290</v>
      </c>
      <c r="F21" s="1" t="s">
        <v>236</v>
      </c>
      <c r="G21" s="1" t="s">
        <v>192</v>
      </c>
      <c r="H21" s="1" t="s">
        <v>193</v>
      </c>
      <c r="I21" s="1" t="s">
        <v>274</v>
      </c>
      <c r="J21" s="1" t="s">
        <v>195</v>
      </c>
      <c r="K21" s="1" t="s">
        <v>274</v>
      </c>
      <c r="L21" s="1" t="s">
        <v>274</v>
      </c>
      <c r="M21" s="1" t="s">
        <v>196</v>
      </c>
      <c r="N21" s="1" t="s">
        <v>196</v>
      </c>
      <c r="O21" s="1" t="s">
        <v>197</v>
      </c>
      <c r="P21" s="1" t="s">
        <v>198</v>
      </c>
      <c r="Q21" s="1" t="s">
        <v>199</v>
      </c>
      <c r="R21" s="1" t="s">
        <v>291</v>
      </c>
      <c r="S21" s="1" t="s">
        <v>201</v>
      </c>
      <c r="T21" s="1" t="s">
        <v>202</v>
      </c>
      <c r="U21" s="1" t="s">
        <v>203</v>
      </c>
      <c r="V21" s="1" t="s">
        <v>204</v>
      </c>
    </row>
    <row r="22" s="1" customFormat="1" spans="1:22">
      <c r="A22" s="3">
        <v>999225700167153</v>
      </c>
      <c r="B22" s="1" t="s">
        <v>292</v>
      </c>
      <c r="C22" s="1" t="s">
        <v>293</v>
      </c>
      <c r="D22" s="1" t="s">
        <v>285</v>
      </c>
      <c r="E22" s="1" t="s">
        <v>294</v>
      </c>
      <c r="F22" s="1" t="s">
        <v>236</v>
      </c>
      <c r="G22" s="1" t="s">
        <v>192</v>
      </c>
      <c r="H22" s="1" t="s">
        <v>193</v>
      </c>
      <c r="I22" s="1" t="s">
        <v>295</v>
      </c>
      <c r="J22" s="1" t="s">
        <v>195</v>
      </c>
      <c r="K22" s="1" t="s">
        <v>295</v>
      </c>
      <c r="L22" s="1" t="s">
        <v>295</v>
      </c>
      <c r="M22" s="1" t="s">
        <v>196</v>
      </c>
      <c r="N22" s="1" t="s">
        <v>196</v>
      </c>
      <c r="O22" s="1" t="s">
        <v>197</v>
      </c>
      <c r="P22" s="1" t="s">
        <v>198</v>
      </c>
      <c r="Q22" s="1" t="s">
        <v>199</v>
      </c>
      <c r="R22" s="1" t="s">
        <v>296</v>
      </c>
      <c r="S22" s="1" t="s">
        <v>201</v>
      </c>
      <c r="T22" s="1" t="s">
        <v>202</v>
      </c>
      <c r="U22" s="1" t="s">
        <v>203</v>
      </c>
      <c r="V22" s="1" t="s">
        <v>204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2023-08-21T02:15:21Z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