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<sst xmlns="http://schemas.openxmlformats.org/spreadsheetml/2006/main" count="380" uniqueCount="163">
  <si>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</si>
  <si>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</si>
  <si>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</si>
  <si>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</si>
  <si>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</si>
  <si>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</si>
  <si>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</si>
  <si>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</si>
  <si>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</si>
  <si>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</si>
  <si>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</si>
  <si>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</si>
  <si>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</si>
  <si>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</si>
  <si>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</si>
  <si>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</si>
  <si>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</si>
  <si>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</si>
  <si>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</si>
  <si>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</si>
  <si>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</si>
  <si>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</si>
  <si>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</si>
  <si>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</si>
  <si>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</si>
  <si>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999223351226794	</t>
  </si>
  <si>
    <t>Ctrip</t>
  </si>
  <si>
    <t>退单</t>
  </si>
  <si>
    <t>[深圳]深圳湾科技园丽雅查尔顿酒店(89880388)</t>
  </si>
  <si>
    <t>豪华双床房&lt;至多8间&gt;&lt;2人入住&gt;</t>
  </si>
  <si>
    <t>CNY</t>
  </si>
  <si>
    <t>CHEUNG/MEI WAN</t>
  </si>
  <si>
    <t>CA13744230819CNY</t>
  </si>
  <si>
    <t>未提现</t>
  </si>
  <si>
    <t>携程开票</t>
  </si>
  <si>
    <t xml:space="preserve">3172074	</t>
  </si>
  <si>
    <t xml:space="preserve">	</t>
  </si>
  <si>
    <t xml:space="preserve">999225727211422	</t>
  </si>
  <si>
    <t>正常</t>
  </si>
  <si>
    <t>[淄博]格林豪泰(淄博火车站金晶大道万象汇店)(80245884)</t>
  </si>
  <si>
    <t>双床房&lt;2人入住&gt;</t>
  </si>
  <si>
    <t>郝忠梅</t>
  </si>
  <si>
    <t>CA13744230820CNY</t>
  </si>
  <si>
    <t xml:space="preserve">3715542	</t>
  </si>
  <si>
    <t xml:space="preserve">(GRT)89883777;	</t>
  </si>
  <si>
    <t>取消</t>
  </si>
  <si>
    <t xml:space="preserve">999225759714757	</t>
  </si>
  <si>
    <t>[沧州]尚客优精选酒店(沧州解放西路大运河店)(81209396)</t>
  </si>
  <si>
    <t>精致大床房(新风系统)&lt;2人入住&gt;</t>
  </si>
  <si>
    <t>刘芳芳</t>
  </si>
  <si>
    <t xml:space="preserve">3721912	</t>
  </si>
  <si>
    <t xml:space="preserve">(THK)YD00500230802133309872;	</t>
  </si>
  <si>
    <t xml:space="preserve">999225769991507	</t>
  </si>
  <si>
    <t>张航志</t>
  </si>
  <si>
    <t xml:space="preserve">3724237	</t>
  </si>
  <si>
    <t xml:space="preserve">(THK)YD00500230802220008509;	</t>
  </si>
  <si>
    <t xml:space="preserve">999225786224777	</t>
  </si>
  <si>
    <t>严强</t>
  </si>
  <si>
    <t xml:space="preserve">3727082	</t>
  </si>
  <si>
    <t xml:space="preserve">(THK)YD00500230803135505379;	</t>
  </si>
  <si>
    <t xml:space="preserve">999225789878454	</t>
  </si>
  <si>
    <t>[佛山]维也纳酒店(佛山祖庙地铁站岭南新天地店)(68328915)</t>
  </si>
  <si>
    <t>臻享.豪华双床房（步行5分钟到祖庙博物馆+靠近岭南新天地）&lt;2人入住&gt;</t>
  </si>
  <si>
    <t>王丽虹,王郁均</t>
  </si>
  <si>
    <t xml:space="preserve">3728219	</t>
  </si>
  <si>
    <t xml:space="preserve">105548555734	</t>
  </si>
  <si>
    <t xml:space="preserve">999225555456928	</t>
  </si>
  <si>
    <t>[北京]北京华育宾馆(80245976)</t>
  </si>
  <si>
    <t>标准间双床&lt;至多8间&gt;&lt;2人入住&gt;</t>
  </si>
  <si>
    <t>高园</t>
  </si>
  <si>
    <t>CA13744230821CNY</t>
  </si>
  <si>
    <t xml:space="preserve">3678981	</t>
  </si>
  <si>
    <t xml:space="preserve">999225580403738	</t>
  </si>
  <si>
    <t>[广州]广州珀丽酒店(76255406)</t>
  </si>
  <si>
    <t>豪华双床房&lt;至多8间&gt;&lt;2人入住&gt;&lt;早餐&gt;</t>
  </si>
  <si>
    <t>姚云鹏</t>
  </si>
  <si>
    <t xml:space="preserve">3684237	</t>
  </si>
  <si>
    <t xml:space="preserve">999225674166973	</t>
  </si>
  <si>
    <t>[广州]维也纳酒店(广州番禺长隆南村店)(68304769)</t>
  </si>
  <si>
    <t>标准大床房&lt;2人入住&gt;&lt;钻石会员&gt;&lt;交叉用户&gt;</t>
  </si>
  <si>
    <t>徐文杰</t>
  </si>
  <si>
    <t xml:space="preserve">3703633	</t>
  </si>
  <si>
    <t xml:space="preserve">105532409114	</t>
  </si>
  <si>
    <t xml:space="preserve">999225747566677	</t>
  </si>
  <si>
    <t>行政大床房&lt;至多8间&gt;&lt;2人入住&gt;</t>
  </si>
  <si>
    <t>杜绵</t>
  </si>
  <si>
    <t xml:space="preserve">3719764	</t>
  </si>
  <si>
    <t xml:space="preserve">999225788402846	</t>
  </si>
  <si>
    <t>[武汉]骏怡连锁酒店(武汉海天汽配城店)(80244671)</t>
  </si>
  <si>
    <t>标准三人房&lt;2人入住&gt;</t>
  </si>
  <si>
    <t>张洪瑞</t>
  </si>
  <si>
    <t xml:space="preserve">3727673	</t>
  </si>
  <si>
    <t xml:space="preserve">(THK)YD04106230803154945848;	</t>
  </si>
  <si>
    <t>，</t>
  </si>
  <si>
    <t>8.5 可退553元</t>
  </si>
  <si>
    <t>2102 CNY</t>
  </si>
  <si>
    <t>A230821095631481</t>
  </si>
  <si>
    <t>总计：2102元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</si>
  <si>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</si>
  <si>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</si>
  <si>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</si>
  <si>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</si>
  <si>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</si>
  <si>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</si>
  <si>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</si>
  <si>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</si>
  <si>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</si>
  <si>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</si>
  <si>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</si>
  <si>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</si>
  <si>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</si>
  <si>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</si>
  <si>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</si>
  <si>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</si>
  <si>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</si>
  <si>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</si>
  <si>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</si>
  <si>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2023-07-25</t>
  </si>
  <si>
    <t>3684237</t>
  </si>
  <si>
    <t>广州珀丽酒店</t>
  </si>
  <si>
    <t>2023-08-04</t>
  </si>
  <si>
    <t>2023-08-06</t>
  </si>
  <si>
    <t>退房日月结</t>
  </si>
  <si>
    <t>605.00</t>
  </si>
  <si>
    <t>RMB</t>
  </si>
  <si>
    <t>0</t>
  </si>
  <si>
    <t>0.00</t>
  </si>
  <si>
    <t>携程汇登国内直连</t>
  </si>
  <si>
    <t>01.011264</t>
  </si>
  <si>
    <t>2023-07-25 20:02:11</t>
  </si>
  <si>
    <t>否</t>
  </si>
  <si>
    <t>广州汇登信息科技有限公司</t>
  </si>
  <si>
    <t>直连</t>
  </si>
  <si>
    <t>中国</t>
  </si>
  <si>
    <t>2023-07-29</t>
  </si>
  <si>
    <t>3703633</t>
  </si>
  <si>
    <t>维也纳酒店(广州番禺长隆南村店)</t>
  </si>
  <si>
    <t>2023-08-05</t>
  </si>
  <si>
    <t>248.00</t>
  </si>
  <si>
    <t>2023-07-29 18:39:08</t>
  </si>
  <si>
    <t>2023-08-01</t>
  </si>
  <si>
    <t>3719764</t>
  </si>
  <si>
    <t>684.00</t>
  </si>
  <si>
    <t>2023-08-01 23:52:44</t>
  </si>
  <si>
    <t>2023-08-02</t>
  </si>
  <si>
    <t>3721912</t>
  </si>
  <si>
    <t>尚客优精选酒店(沧州解放西路大运河店)</t>
  </si>
  <si>
    <t>2023-08-03</t>
  </si>
  <si>
    <t>236.00</t>
  </si>
  <si>
    <t>2023-08-02 13:33:11</t>
  </si>
  <si>
    <t>3724237</t>
  </si>
  <si>
    <t>112.00</t>
  </si>
  <si>
    <t>2023-08-02 22:00:09</t>
  </si>
  <si>
    <t>3727082</t>
  </si>
  <si>
    <t>2023-08-03 13:55:06</t>
  </si>
  <si>
    <t>3727673</t>
  </si>
  <si>
    <t>骏怡连锁酒店(武汉海天汽配城店)</t>
  </si>
  <si>
    <t>144.00</t>
  </si>
  <si>
    <t>2023-08-03 15:49:46</t>
  </si>
  <si>
    <t>3728219</t>
  </si>
  <si>
    <t>维也纳酒店(佛山岭南新天地祖庙地铁站店)</t>
  </si>
  <si>
    <t>514.00</t>
  </si>
  <si>
    <t>2023-08-03 17:20:32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</si>
</sst>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45024</v>
      </c>
      <c r="G2" s="6">
        <v>45025</v>
      </c>
      <c r="H2" s="4">
        <v>1</v>
      </c>
      <c r="I2" s="4">
        <v>1</v>
      </c>
      <c r="J2" s="4">
        <v>1</v>
      </c>
      <c r="K2" s="4" t="s">
        <v>30</v>
      </c>
      <c r="L2" s="4">
        <v>-553</v>
      </c>
      <c r="M2" s="4">
        <v>-553</v>
      </c>
      <c r="N2" s="4" t="s">
        <v>31</v>
      </c>
      <c r="O2" s="4" t="s">
        <v>32</v>
      </c>
      <c r="P2" s="4" t="s">
        <v>33</v>
      </c>
      <c r="Q2" s="4">
        <v>0</v>
      </c>
      <c r="R2" s="7">
        <v>45010.874837963</v>
      </c>
      <c r="S2" s="6">
        <v>45157</v>
      </c>
      <c r="T2" s="4" t="s">
        <v>34</v>
      </c>
      <c r="U2" s="4">
        <v>-553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38</v>
      </c>
      <c r="D3" s="4" t="s">
        <v>39</v>
      </c>
      <c r="E3" s="4" t="s">
        <v>40</v>
      </c>
      <c r="F3" s="6">
        <v>45142</v>
      </c>
      <c r="G3" s="6">
        <v>45143</v>
      </c>
      <c r="H3" s="4">
        <v>1</v>
      </c>
      <c r="I3" s="4">
        <v>1</v>
      </c>
      <c r="J3" s="4">
        <v>1</v>
      </c>
      <c r="K3" s="4" t="s">
        <v>30</v>
      </c>
      <c r="L3" s="4">
        <v>266</v>
      </c>
      <c r="M3" s="4">
        <v>266</v>
      </c>
      <c r="N3" s="4" t="s">
        <v>41</v>
      </c>
      <c r="O3" s="4" t="s">
        <v>42</v>
      </c>
      <c r="P3" s="4" t="s">
        <v>33</v>
      </c>
      <c r="Q3" s="4">
        <v>0</v>
      </c>
      <c r="R3" s="7">
        <v>45139</v>
      </c>
      <c r="S3" s="6">
        <v>45158</v>
      </c>
      <c r="T3" s="4" t="s">
        <v>34</v>
      </c>
      <c r="U3" s="4">
        <v>266</v>
      </c>
      <c r="V3" s="4">
        <v>0</v>
      </c>
      <c r="W3" s="4">
        <v>0</v>
      </c>
      <c r="X3" s="4" t="s">
        <v>43</v>
      </c>
      <c r="Y3" s="4" t="s">
        <v>44</v>
      </c>
    </row>
    <row r="4" s="4" customFormat="1" spans="1:25">
      <c r="A4" s="4" t="s">
        <v>37</v>
      </c>
      <c r="B4" s="4" t="s">
        <v>26</v>
      </c>
      <c r="C4" s="4" t="s">
        <v>45</v>
      </c>
      <c r="D4" s="4" t="s">
        <v>39</v>
      </c>
      <c r="E4" s="4" t="s">
        <v>40</v>
      </c>
      <c r="F4" s="6">
        <v>45142</v>
      </c>
      <c r="G4" s="6">
        <v>45143</v>
      </c>
      <c r="H4" s="4">
        <v>1</v>
      </c>
      <c r="I4" s="4">
        <v>1</v>
      </c>
      <c r="J4" s="4">
        <v>1</v>
      </c>
      <c r="K4" s="4" t="s">
        <v>30</v>
      </c>
      <c r="L4" s="4">
        <v>-266</v>
      </c>
      <c r="M4" s="4">
        <v>-266</v>
      </c>
      <c r="N4" s="4" t="s">
        <v>41</v>
      </c>
      <c r="O4" s="4" t="s">
        <v>42</v>
      </c>
      <c r="P4" s="4" t="s">
        <v>33</v>
      </c>
      <c r="Q4" s="4">
        <v>0</v>
      </c>
      <c r="R4" s="7">
        <v>45139</v>
      </c>
      <c r="S4" s="6">
        <v>45158</v>
      </c>
      <c r="T4" s="4" t="s">
        <v>34</v>
      </c>
      <c r="U4" s="4">
        <v>-266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46</v>
      </c>
      <c r="B5" s="4" t="s">
        <v>26</v>
      </c>
      <c r="C5" s="4" t="s">
        <v>38</v>
      </c>
      <c r="D5" s="4" t="s">
        <v>47</v>
      </c>
      <c r="E5" s="4" t="s">
        <v>48</v>
      </c>
      <c r="F5" s="6">
        <v>45141</v>
      </c>
      <c r="G5" s="6">
        <v>45143</v>
      </c>
      <c r="H5" s="4">
        <v>1</v>
      </c>
      <c r="I5" s="4">
        <v>2</v>
      </c>
      <c r="J5" s="4">
        <v>2</v>
      </c>
      <c r="K5" s="4" t="s">
        <v>30</v>
      </c>
      <c r="L5" s="4">
        <v>236</v>
      </c>
      <c r="M5" s="4">
        <v>236</v>
      </c>
      <c r="N5" s="4" t="s">
        <v>49</v>
      </c>
      <c r="O5" s="4" t="s">
        <v>42</v>
      </c>
      <c r="P5" s="4" t="s">
        <v>33</v>
      </c>
      <c r="Q5" s="4">
        <v>0</v>
      </c>
      <c r="R5" s="7">
        <v>45140</v>
      </c>
      <c r="S5" s="6">
        <v>45158</v>
      </c>
      <c r="T5" s="4" t="s">
        <v>34</v>
      </c>
      <c r="U5" s="4">
        <v>236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38</v>
      </c>
      <c r="D6" s="4" t="s">
        <v>47</v>
      </c>
      <c r="E6" s="4" t="s">
        <v>48</v>
      </c>
      <c r="F6" s="6">
        <v>45142</v>
      </c>
      <c r="G6" s="6">
        <v>45143</v>
      </c>
      <c r="H6" s="4">
        <v>1</v>
      </c>
      <c r="I6" s="4">
        <v>1</v>
      </c>
      <c r="J6" s="4">
        <v>1</v>
      </c>
      <c r="K6" s="4" t="s">
        <v>30</v>
      </c>
      <c r="L6" s="4">
        <v>112</v>
      </c>
      <c r="M6" s="4">
        <v>112</v>
      </c>
      <c r="N6" s="4" t="s">
        <v>53</v>
      </c>
      <c r="O6" s="4" t="s">
        <v>42</v>
      </c>
      <c r="P6" s="4" t="s">
        <v>33</v>
      </c>
      <c r="Q6" s="4">
        <v>0</v>
      </c>
      <c r="R6" s="7">
        <v>45140</v>
      </c>
      <c r="S6" s="6">
        <v>45158</v>
      </c>
      <c r="T6" s="4" t="s">
        <v>34</v>
      </c>
      <c r="U6" s="4">
        <v>112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38</v>
      </c>
      <c r="D7" s="4" t="s">
        <v>47</v>
      </c>
      <c r="E7" s="4" t="s">
        <v>48</v>
      </c>
      <c r="F7" s="6">
        <v>45142</v>
      </c>
      <c r="G7" s="6">
        <v>45143</v>
      </c>
      <c r="H7" s="4">
        <v>1</v>
      </c>
      <c r="I7" s="4">
        <v>1</v>
      </c>
      <c r="J7" s="4">
        <v>1</v>
      </c>
      <c r="K7" s="4" t="s">
        <v>30</v>
      </c>
      <c r="L7" s="4">
        <v>112</v>
      </c>
      <c r="M7" s="4">
        <v>112</v>
      </c>
      <c r="N7" s="4" t="s">
        <v>57</v>
      </c>
      <c r="O7" s="4" t="s">
        <v>42</v>
      </c>
      <c r="P7" s="4" t="s">
        <v>33</v>
      </c>
      <c r="Q7" s="4">
        <v>0</v>
      </c>
      <c r="R7" s="7">
        <v>45141</v>
      </c>
      <c r="S7" s="6">
        <v>45158</v>
      </c>
      <c r="T7" s="4" t="s">
        <v>34</v>
      </c>
      <c r="U7" s="4">
        <v>112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38</v>
      </c>
      <c r="D8" s="4" t="s">
        <v>61</v>
      </c>
      <c r="E8" s="4" t="s">
        <v>62</v>
      </c>
      <c r="F8" s="6">
        <v>45142</v>
      </c>
      <c r="G8" s="6">
        <v>45143</v>
      </c>
      <c r="H8" s="4">
        <v>2</v>
      </c>
      <c r="I8" s="4">
        <v>1</v>
      </c>
      <c r="J8" s="4">
        <v>2</v>
      </c>
      <c r="K8" s="4" t="s">
        <v>30</v>
      </c>
      <c r="L8" s="4">
        <v>514</v>
      </c>
      <c r="M8" s="4">
        <v>514</v>
      </c>
      <c r="N8" s="4" t="s">
        <v>63</v>
      </c>
      <c r="O8" s="4" t="s">
        <v>42</v>
      </c>
      <c r="P8" s="4" t="s">
        <v>33</v>
      </c>
      <c r="Q8" s="4">
        <v>0</v>
      </c>
      <c r="R8" s="7">
        <v>45141</v>
      </c>
      <c r="S8" s="6">
        <v>45158</v>
      </c>
      <c r="T8" s="4" t="s">
        <v>34</v>
      </c>
      <c r="U8" s="4">
        <v>514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38</v>
      </c>
      <c r="D9" s="4" t="s">
        <v>67</v>
      </c>
      <c r="E9" s="4" t="s">
        <v>68</v>
      </c>
      <c r="F9" s="6">
        <v>45143</v>
      </c>
      <c r="G9" s="6">
        <v>45144</v>
      </c>
      <c r="H9" s="4">
        <v>1</v>
      </c>
      <c r="I9" s="4">
        <v>1</v>
      </c>
      <c r="J9" s="4">
        <v>1</v>
      </c>
      <c r="K9" s="4" t="s">
        <v>30</v>
      </c>
      <c r="L9" s="4">
        <v>621</v>
      </c>
      <c r="M9" s="4">
        <v>621</v>
      </c>
      <c r="N9" s="4" t="s">
        <v>69</v>
      </c>
      <c r="O9" s="4" t="s">
        <v>70</v>
      </c>
      <c r="P9" s="4" t="s">
        <v>33</v>
      </c>
      <c r="Q9" s="4">
        <v>0</v>
      </c>
      <c r="R9" s="7">
        <v>45131</v>
      </c>
      <c r="S9" s="6">
        <v>45159</v>
      </c>
      <c r="T9" s="4" t="s">
        <v>34</v>
      </c>
      <c r="U9" s="4">
        <v>621</v>
      </c>
      <c r="V9" s="4">
        <v>0</v>
      </c>
      <c r="W9" s="4">
        <v>0</v>
      </c>
      <c r="X9" s="4" t="s">
        <v>71</v>
      </c>
      <c r="Y9" s="4" t="s">
        <v>36</v>
      </c>
    </row>
    <row r="10" s="4" customFormat="1" spans="1:25">
      <c r="A10" s="4" t="s">
        <v>72</v>
      </c>
      <c r="B10" s="4" t="s">
        <v>26</v>
      </c>
      <c r="C10" s="4" t="s">
        <v>38</v>
      </c>
      <c r="D10" s="4" t="s">
        <v>73</v>
      </c>
      <c r="E10" s="4" t="s">
        <v>74</v>
      </c>
      <c r="F10" s="6">
        <v>45142</v>
      </c>
      <c r="G10" s="6">
        <v>45144</v>
      </c>
      <c r="H10" s="4">
        <v>1</v>
      </c>
      <c r="I10" s="4">
        <v>2</v>
      </c>
      <c r="J10" s="4">
        <v>2</v>
      </c>
      <c r="K10" s="4" t="s">
        <v>30</v>
      </c>
      <c r="L10" s="4">
        <v>605</v>
      </c>
      <c r="M10" s="4">
        <v>605</v>
      </c>
      <c r="N10" s="4" t="s">
        <v>75</v>
      </c>
      <c r="O10" s="4" t="s">
        <v>70</v>
      </c>
      <c r="P10" s="4" t="s">
        <v>33</v>
      </c>
      <c r="Q10" s="4">
        <v>0</v>
      </c>
      <c r="R10" s="7">
        <v>45132</v>
      </c>
      <c r="S10" s="6">
        <v>45159</v>
      </c>
      <c r="T10" s="4" t="s">
        <v>34</v>
      </c>
      <c r="U10" s="4">
        <v>605</v>
      </c>
      <c r="V10" s="4">
        <v>0</v>
      </c>
      <c r="W10" s="4">
        <v>0</v>
      </c>
      <c r="X10" s="4" t="s">
        <v>76</v>
      </c>
      <c r="Y10" s="4" t="s">
        <v>36</v>
      </c>
    </row>
    <row r="11" s="4" customFormat="1" spans="1:25">
      <c r="A11" s="4" t="s">
        <v>77</v>
      </c>
      <c r="B11" s="4" t="s">
        <v>26</v>
      </c>
      <c r="C11" s="4" t="s">
        <v>38</v>
      </c>
      <c r="D11" s="4" t="s">
        <v>78</v>
      </c>
      <c r="E11" s="4" t="s">
        <v>79</v>
      </c>
      <c r="F11" s="6">
        <v>45143</v>
      </c>
      <c r="G11" s="6">
        <v>45144</v>
      </c>
      <c r="H11" s="4">
        <v>1</v>
      </c>
      <c r="I11" s="4">
        <v>1</v>
      </c>
      <c r="J11" s="4">
        <v>1</v>
      </c>
      <c r="K11" s="4" t="s">
        <v>30</v>
      </c>
      <c r="L11" s="4">
        <v>248</v>
      </c>
      <c r="M11" s="4">
        <v>248</v>
      </c>
      <c r="N11" s="4" t="s">
        <v>80</v>
      </c>
      <c r="O11" s="4" t="s">
        <v>70</v>
      </c>
      <c r="P11" s="4" t="s">
        <v>33</v>
      </c>
      <c r="Q11" s="4">
        <v>0</v>
      </c>
      <c r="R11" s="7">
        <v>45136</v>
      </c>
      <c r="S11" s="6">
        <v>45159</v>
      </c>
      <c r="T11" s="4" t="s">
        <v>34</v>
      </c>
      <c r="U11" s="4">
        <v>248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66</v>
      </c>
      <c r="B12" s="4" t="s">
        <v>26</v>
      </c>
      <c r="C12" s="4" t="s">
        <v>45</v>
      </c>
      <c r="D12" s="4" t="s">
        <v>67</v>
      </c>
      <c r="E12" s="4" t="s">
        <v>68</v>
      </c>
      <c r="F12" s="6">
        <v>45143</v>
      </c>
      <c r="G12" s="6">
        <v>45144</v>
      </c>
      <c r="H12" s="4">
        <v>1</v>
      </c>
      <c r="I12" s="4">
        <v>1</v>
      </c>
      <c r="J12" s="4">
        <v>1</v>
      </c>
      <c r="K12" s="4" t="s">
        <v>30</v>
      </c>
      <c r="L12" s="4">
        <v>-621</v>
      </c>
      <c r="M12" s="4">
        <v>-621</v>
      </c>
      <c r="N12" s="4" t="s">
        <v>69</v>
      </c>
      <c r="O12" s="4" t="s">
        <v>70</v>
      </c>
      <c r="P12" s="4" t="s">
        <v>33</v>
      </c>
      <c r="Q12" s="4">
        <v>0</v>
      </c>
      <c r="R12" s="7">
        <v>45131</v>
      </c>
      <c r="S12" s="6">
        <v>45159</v>
      </c>
      <c r="T12" s="4" t="s">
        <v>34</v>
      </c>
      <c r="U12" s="4">
        <v>-621</v>
      </c>
      <c r="V12" s="4">
        <v>0</v>
      </c>
      <c r="W12" s="4">
        <v>0</v>
      </c>
      <c r="X12" s="4" t="s">
        <v>71</v>
      </c>
      <c r="Y12" s="4" t="s">
        <v>36</v>
      </c>
    </row>
    <row r="13" s="4" customFormat="1" spans="1:25">
      <c r="A13" s="4" t="s">
        <v>83</v>
      </c>
      <c r="B13" s="4" t="s">
        <v>26</v>
      </c>
      <c r="C13" s="4" t="s">
        <v>38</v>
      </c>
      <c r="D13" s="4" t="s">
        <v>73</v>
      </c>
      <c r="E13" s="4" t="s">
        <v>84</v>
      </c>
      <c r="F13" s="6">
        <v>45142</v>
      </c>
      <c r="G13" s="6">
        <v>45144</v>
      </c>
      <c r="H13" s="4">
        <v>1</v>
      </c>
      <c r="I13" s="4">
        <v>2</v>
      </c>
      <c r="J13" s="4">
        <v>2</v>
      </c>
      <c r="K13" s="4" t="s">
        <v>30</v>
      </c>
      <c r="L13" s="4">
        <v>684</v>
      </c>
      <c r="M13" s="4">
        <v>684</v>
      </c>
      <c r="N13" s="4" t="s">
        <v>85</v>
      </c>
      <c r="O13" s="4" t="s">
        <v>70</v>
      </c>
      <c r="P13" s="4" t="s">
        <v>33</v>
      </c>
      <c r="Q13" s="4">
        <v>0</v>
      </c>
      <c r="R13" s="7">
        <v>45139.0000115741</v>
      </c>
      <c r="S13" s="6">
        <v>45159</v>
      </c>
      <c r="T13" s="4" t="s">
        <v>34</v>
      </c>
      <c r="U13" s="4">
        <v>684</v>
      </c>
      <c r="V13" s="4">
        <v>0</v>
      </c>
      <c r="W13" s="4">
        <v>0</v>
      </c>
      <c r="X13" s="4" t="s">
        <v>86</v>
      </c>
      <c r="Y13" s="4" t="s">
        <v>36</v>
      </c>
    </row>
    <row r="14" s="4" customFormat="1" spans="1:25">
      <c r="A14" s="4" t="s">
        <v>87</v>
      </c>
      <c r="B14" s="4" t="s">
        <v>26</v>
      </c>
      <c r="C14" s="4" t="s">
        <v>38</v>
      </c>
      <c r="D14" s="4" t="s">
        <v>88</v>
      </c>
      <c r="E14" s="4" t="s">
        <v>89</v>
      </c>
      <c r="F14" s="6">
        <v>45143</v>
      </c>
      <c r="G14" s="6">
        <v>45144</v>
      </c>
      <c r="H14" s="4">
        <v>1</v>
      </c>
      <c r="I14" s="4">
        <v>1</v>
      </c>
      <c r="J14" s="4">
        <v>1</v>
      </c>
      <c r="K14" s="4" t="s">
        <v>30</v>
      </c>
      <c r="L14" s="4">
        <v>144</v>
      </c>
      <c r="M14" s="4">
        <v>144</v>
      </c>
      <c r="N14" s="4" t="s">
        <v>90</v>
      </c>
      <c r="O14" s="4" t="s">
        <v>70</v>
      </c>
      <c r="P14" s="4" t="s">
        <v>33</v>
      </c>
      <c r="Q14" s="4">
        <v>0</v>
      </c>
      <c r="R14" s="7">
        <v>45141</v>
      </c>
      <c r="S14" s="6">
        <v>45159</v>
      </c>
      <c r="T14" s="4" t="s">
        <v>34</v>
      </c>
      <c r="U14" s="4">
        <v>144</v>
      </c>
      <c r="V14" s="4">
        <v>0</v>
      </c>
      <c r="W14" s="4">
        <v>0</v>
      </c>
      <c r="X14" s="4" t="s">
        <v>91</v>
      </c>
      <c r="Y14" s="4" t="s">
        <v>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"/>
  <sheetViews>
    <sheetView tabSelected="1" workbookViewId="0">
      <selection activeCell="A20" sqref="A20:A21"/>
    </sheetView>
  </sheetViews>
  <sheetFormatPr defaultColWidth="9" defaultRowHeight="13.5"/>
  <cols>
    <col min="1" max="1" width="12.625" style="4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</v>
      </c>
    </row>
    <row r="2" s="4" customFormat="1" spans="1:10">
      <c r="A2" s="5">
        <v>999223351226794</v>
      </c>
      <c r="B2" s="6">
        <v>45024</v>
      </c>
      <c r="C2" s="6">
        <v>45025</v>
      </c>
      <c r="D2" s="4">
        <v>-553</v>
      </c>
      <c r="E2" s="4" t="e">
        <f>VLOOKUP(A2,HOP!A:L,12,0)</f>
        <v>#N/A</v>
      </c>
      <c r="F2" s="4">
        <v>3172074</v>
      </c>
      <c r="G2" s="4" t="e">
        <f>D2-E2</f>
        <v>#N/A</v>
      </c>
      <c r="H2" s="4" t="str">
        <f>$H$1&amp;F2</f>
        <v>，3172074</v>
      </c>
      <c r="I2" s="4" t="e">
        <f>VLOOKUP(A2,HOP!A:U,21,0)</f>
        <v>#N/A</v>
      </c>
      <c r="J2" s="4" t="s">
        <v>94</v>
      </c>
    </row>
    <row r="3" s="4" customFormat="1" hidden="1" spans="1:9">
      <c r="A3" s="5">
        <v>999225727211422</v>
      </c>
      <c r="B3" s="6">
        <v>45142</v>
      </c>
      <c r="C3" s="6">
        <v>45143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2" si="0">D3-E3</f>
        <v>#N/A</v>
      </c>
      <c r="H3" s="4" t="e">
        <f t="shared" ref="H3:H12" si="1">$H$1&amp;F3</f>
        <v>#N/A</v>
      </c>
      <c r="I3" s="4" t="e">
        <f>VLOOKUP(A3,HOP!A:U,21,0)</f>
        <v>#N/A</v>
      </c>
    </row>
    <row r="4" s="4" customFormat="1" spans="1:9">
      <c r="A4" s="5">
        <v>999225759714757</v>
      </c>
      <c r="B4" s="6">
        <v>45141</v>
      </c>
      <c r="C4" s="6">
        <v>45143</v>
      </c>
      <c r="D4" s="4">
        <v>236</v>
      </c>
      <c r="E4" s="4" t="str">
        <f>VLOOKUP(A4,HOP!A:L,12,0)</f>
        <v>236.00</v>
      </c>
      <c r="F4" s="4" t="str">
        <f>VLOOKUP(A4,HOP!A:C,3,0)</f>
        <v>3721912</v>
      </c>
      <c r="G4" s="4">
        <f t="shared" si="0"/>
        <v>0</v>
      </c>
      <c r="H4" s="4" t="str">
        <f t="shared" si="1"/>
        <v>，3721912</v>
      </c>
      <c r="I4" s="4" t="str">
        <f>VLOOKUP(A4,HOP!A:U,21,0)</f>
        <v>直连</v>
      </c>
    </row>
    <row r="5" s="4" customFormat="1" spans="1:9">
      <c r="A5" s="5">
        <v>999225769991507</v>
      </c>
      <c r="B5" s="6">
        <v>45142</v>
      </c>
      <c r="C5" s="6">
        <v>45143</v>
      </c>
      <c r="D5" s="4">
        <v>112</v>
      </c>
      <c r="E5" s="4" t="str">
        <f>VLOOKUP(A5,HOP!A:L,12,0)</f>
        <v>112.00</v>
      </c>
      <c r="F5" s="4" t="str">
        <f>VLOOKUP(A5,HOP!A:C,3,0)</f>
        <v>3724237</v>
      </c>
      <c r="G5" s="4">
        <f t="shared" si="0"/>
        <v>0</v>
      </c>
      <c r="H5" s="4" t="str">
        <f t="shared" si="1"/>
        <v>，3724237</v>
      </c>
      <c r="I5" s="4" t="str">
        <f>VLOOKUP(A5,HOP!A:U,21,0)</f>
        <v>直连</v>
      </c>
    </row>
    <row r="6" s="4" customFormat="1" spans="1:9">
      <c r="A6" s="5">
        <v>999225786224777</v>
      </c>
      <c r="B6" s="6">
        <v>45142</v>
      </c>
      <c r="C6" s="6">
        <v>45143</v>
      </c>
      <c r="D6" s="4">
        <v>112</v>
      </c>
      <c r="E6" s="4" t="str">
        <f>VLOOKUP(A6,HOP!A:L,12,0)</f>
        <v>112.00</v>
      </c>
      <c r="F6" s="4" t="str">
        <f>VLOOKUP(A6,HOP!A:C,3,0)</f>
        <v>3727082</v>
      </c>
      <c r="G6" s="4">
        <f t="shared" si="0"/>
        <v>0</v>
      </c>
      <c r="H6" s="4" t="str">
        <f t="shared" si="1"/>
        <v>，3727082</v>
      </c>
      <c r="I6" s="4" t="str">
        <f>VLOOKUP(A6,HOP!A:U,21,0)</f>
        <v>直连</v>
      </c>
    </row>
    <row r="7" s="4" customFormat="1" spans="1:9">
      <c r="A7" s="5">
        <v>999225789878454</v>
      </c>
      <c r="B7" s="6">
        <v>45142</v>
      </c>
      <c r="C7" s="6">
        <v>45143</v>
      </c>
      <c r="D7" s="4">
        <v>514</v>
      </c>
      <c r="E7" s="4" t="str">
        <f>VLOOKUP(A7,HOP!A:L,12,0)</f>
        <v>514.00</v>
      </c>
      <c r="F7" s="4" t="str">
        <f>VLOOKUP(A7,HOP!A:C,3,0)</f>
        <v>3728219</v>
      </c>
      <c r="G7" s="4">
        <f t="shared" si="0"/>
        <v>0</v>
      </c>
      <c r="H7" s="4" t="str">
        <f t="shared" si="1"/>
        <v>，3728219</v>
      </c>
      <c r="I7" s="4" t="str">
        <f>VLOOKUP(A7,HOP!A:U,21,0)</f>
        <v>直连</v>
      </c>
    </row>
    <row r="8" s="4" customFormat="1" hidden="1" spans="1:9">
      <c r="A8" s="5">
        <v>999225555456928</v>
      </c>
      <c r="B8" s="6">
        <v>45143</v>
      </c>
      <c r="C8" s="6">
        <v>45144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999225580403738</v>
      </c>
      <c r="B9" s="6">
        <v>45142</v>
      </c>
      <c r="C9" s="6">
        <v>45144</v>
      </c>
      <c r="D9" s="4">
        <v>605</v>
      </c>
      <c r="E9" s="4" t="str">
        <f>VLOOKUP(A9,HOP!A:L,12,0)</f>
        <v>605.00</v>
      </c>
      <c r="F9" s="4" t="str">
        <f>VLOOKUP(A9,HOP!A:C,3,0)</f>
        <v>3684237</v>
      </c>
      <c r="G9" s="4">
        <f t="shared" si="0"/>
        <v>0</v>
      </c>
      <c r="H9" s="4" t="str">
        <f t="shared" si="1"/>
        <v>，3684237</v>
      </c>
      <c r="I9" s="4" t="str">
        <f>VLOOKUP(A9,HOP!A:U,21,0)</f>
        <v>直连</v>
      </c>
    </row>
    <row r="10" s="4" customFormat="1" spans="1:9">
      <c r="A10" s="5">
        <v>999225674166973</v>
      </c>
      <c r="B10" s="6">
        <v>45143</v>
      </c>
      <c r="C10" s="6">
        <v>45144</v>
      </c>
      <c r="D10" s="4">
        <v>248</v>
      </c>
      <c r="E10" s="4" t="str">
        <f>VLOOKUP(A10,HOP!A:L,12,0)</f>
        <v>248.00</v>
      </c>
      <c r="F10" s="4" t="str">
        <f>VLOOKUP(A10,HOP!A:C,3,0)</f>
        <v>3703633</v>
      </c>
      <c r="G10" s="4">
        <f t="shared" si="0"/>
        <v>0</v>
      </c>
      <c r="H10" s="4" t="str">
        <f t="shared" si="1"/>
        <v>，3703633</v>
      </c>
      <c r="I10" s="4" t="str">
        <f>VLOOKUP(A10,HOP!A:U,21,0)</f>
        <v>直连</v>
      </c>
    </row>
    <row r="11" s="4" customFormat="1" spans="1:9">
      <c r="A11" s="5">
        <v>999225747566677</v>
      </c>
      <c r="B11" s="6">
        <v>45142</v>
      </c>
      <c r="C11" s="6">
        <v>45144</v>
      </c>
      <c r="D11" s="4">
        <v>684</v>
      </c>
      <c r="E11" s="4" t="str">
        <f>VLOOKUP(A11,HOP!A:L,12,0)</f>
        <v>684.00</v>
      </c>
      <c r="F11" s="4" t="str">
        <f>VLOOKUP(A11,HOP!A:C,3,0)</f>
        <v>3719764</v>
      </c>
      <c r="G11" s="4">
        <f t="shared" si="0"/>
        <v>0</v>
      </c>
      <c r="H11" s="4" t="str">
        <f t="shared" si="1"/>
        <v>，3719764</v>
      </c>
      <c r="I11" s="4" t="str">
        <f>VLOOKUP(A11,HOP!A:U,21,0)</f>
        <v>直连</v>
      </c>
    </row>
    <row r="12" s="4" customFormat="1" spans="1:9">
      <c r="A12" s="5">
        <v>999225788402846</v>
      </c>
      <c r="B12" s="6">
        <v>45143</v>
      </c>
      <c r="C12" s="6">
        <v>45144</v>
      </c>
      <c r="D12" s="4">
        <v>144</v>
      </c>
      <c r="E12" s="4" t="str">
        <f>VLOOKUP(A12,HOP!A:L,12,0)</f>
        <v>144.00</v>
      </c>
      <c r="F12" s="4" t="str">
        <f>VLOOKUP(A12,HOP!A:C,3,0)</f>
        <v>3727673</v>
      </c>
      <c r="G12" s="4">
        <f t="shared" si="0"/>
        <v>0</v>
      </c>
      <c r="H12" s="4" t="str">
        <f t="shared" si="1"/>
        <v>，3727673</v>
      </c>
      <c r="I12" s="4" t="str">
        <f>VLOOKUP(A12,HOP!A:U,21,0)</f>
        <v>直连</v>
      </c>
    </row>
    <row r="14" spans="4:4">
      <c r="D14" s="4">
        <f>SUM(D2:D13)</f>
        <v>2102</v>
      </c>
    </row>
    <row r="16" spans="4:4">
      <c r="D16" s="4" t="s">
        <v>95</v>
      </c>
    </row>
    <row r="20" spans="1:1">
      <c r="A20" s="4" t="s">
        <v>96</v>
      </c>
    </row>
    <row r="21" spans="1:1">
      <c r="A21" s="4" t="s">
        <v>97</v>
      </c>
    </row>
  </sheetData>
  <autoFilter ref="A1:XFD16">
    <filterColumn colId="3">
      <filters blank="1">
        <filter val="112"/>
        <filter val="2102"/>
        <filter val="-553"/>
        <filter val="144"/>
        <filter val="514"/>
        <filter val="684"/>
        <filter val="605"/>
        <filter val="236"/>
        <filter val="248"/>
        <filter val="2102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98</v>
      </c>
      <c r="B1" s="2" t="s">
        <v>99</v>
      </c>
      <c r="C1" s="2" t="s">
        <v>100</v>
      </c>
      <c r="D1" s="2" t="s">
        <v>101</v>
      </c>
      <c r="E1" s="2" t="s">
        <v>13</v>
      </c>
      <c r="F1" s="2" t="s">
        <v>5</v>
      </c>
      <c r="G1" s="2" t="s">
        <v>6</v>
      </c>
      <c r="H1" s="2" t="s">
        <v>102</v>
      </c>
      <c r="I1" s="2" t="s">
        <v>103</v>
      </c>
      <c r="J1" s="2" t="s">
        <v>104</v>
      </c>
      <c r="K1" s="2" t="s">
        <v>105</v>
      </c>
      <c r="L1" s="2" t="s">
        <v>106</v>
      </c>
      <c r="M1" s="2" t="s">
        <v>107</v>
      </c>
      <c r="N1" s="2" t="s">
        <v>108</v>
      </c>
      <c r="O1" s="2" t="s">
        <v>109</v>
      </c>
      <c r="P1" s="2" t="s">
        <v>110</v>
      </c>
      <c r="Q1" s="2" t="s">
        <v>111</v>
      </c>
      <c r="R1" s="2" t="s">
        <v>112</v>
      </c>
      <c r="S1" s="2" t="s">
        <v>113</v>
      </c>
      <c r="T1" s="2" t="s">
        <v>114</v>
      </c>
      <c r="U1" s="2" t="s">
        <v>115</v>
      </c>
      <c r="V1" s="2" t="s">
        <v>116</v>
      </c>
    </row>
    <row r="2" s="1" customFormat="1" spans="1:22">
      <c r="A2" s="3">
        <v>999225580403738</v>
      </c>
      <c r="B2" s="1" t="s">
        <v>117</v>
      </c>
      <c r="C2" s="1" t="s">
        <v>118</v>
      </c>
      <c r="D2" s="1" t="s">
        <v>119</v>
      </c>
      <c r="E2" s="1" t="s">
        <v>75</v>
      </c>
      <c r="F2" s="1" t="s">
        <v>120</v>
      </c>
      <c r="G2" s="1" t="s">
        <v>121</v>
      </c>
      <c r="H2" s="1" t="s">
        <v>122</v>
      </c>
      <c r="I2" s="1" t="s">
        <v>123</v>
      </c>
      <c r="J2" s="1" t="s">
        <v>124</v>
      </c>
      <c r="K2" s="1" t="s">
        <v>123</v>
      </c>
      <c r="L2" s="1" t="s">
        <v>123</v>
      </c>
      <c r="M2" s="1" t="s">
        <v>125</v>
      </c>
      <c r="N2" s="1" t="s">
        <v>125</v>
      </c>
      <c r="O2" s="1" t="s">
        <v>126</v>
      </c>
      <c r="P2" s="1" t="s">
        <v>127</v>
      </c>
      <c r="Q2" s="1" t="s">
        <v>128</v>
      </c>
      <c r="R2" s="1" t="s">
        <v>129</v>
      </c>
      <c r="S2" s="1" t="s">
        <v>130</v>
      </c>
      <c r="T2" s="1" t="s">
        <v>131</v>
      </c>
      <c r="U2" s="1" t="s">
        <v>132</v>
      </c>
      <c r="V2" s="1" t="s">
        <v>133</v>
      </c>
    </row>
    <row r="3" s="1" customFormat="1" spans="1:22">
      <c r="A3" s="3">
        <v>999225674166973</v>
      </c>
      <c r="B3" s="1" t="s">
        <v>134</v>
      </c>
      <c r="C3" s="1" t="s">
        <v>135</v>
      </c>
      <c r="D3" s="1" t="s">
        <v>136</v>
      </c>
      <c r="E3" s="1" t="s">
        <v>80</v>
      </c>
      <c r="F3" s="1" t="s">
        <v>137</v>
      </c>
      <c r="G3" s="1" t="s">
        <v>121</v>
      </c>
      <c r="H3" s="1" t="s">
        <v>122</v>
      </c>
      <c r="I3" s="1" t="s">
        <v>138</v>
      </c>
      <c r="J3" s="1" t="s">
        <v>124</v>
      </c>
      <c r="K3" s="1" t="s">
        <v>138</v>
      </c>
      <c r="L3" s="1" t="s">
        <v>138</v>
      </c>
      <c r="M3" s="1" t="s">
        <v>125</v>
      </c>
      <c r="N3" s="1" t="s">
        <v>125</v>
      </c>
      <c r="O3" s="1" t="s">
        <v>126</v>
      </c>
      <c r="P3" s="1" t="s">
        <v>127</v>
      </c>
      <c r="Q3" s="1" t="s">
        <v>128</v>
      </c>
      <c r="R3" s="1" t="s">
        <v>139</v>
      </c>
      <c r="S3" s="1" t="s">
        <v>130</v>
      </c>
      <c r="T3" s="1" t="s">
        <v>131</v>
      </c>
      <c r="U3" s="1" t="s">
        <v>132</v>
      </c>
      <c r="V3" s="1" t="s">
        <v>133</v>
      </c>
    </row>
    <row r="4" s="1" customFormat="1" spans="1:22">
      <c r="A4" s="3">
        <v>999225747566677</v>
      </c>
      <c r="B4" s="1" t="s">
        <v>140</v>
      </c>
      <c r="C4" s="1" t="s">
        <v>141</v>
      </c>
      <c r="D4" s="1" t="s">
        <v>119</v>
      </c>
      <c r="E4" s="1" t="s">
        <v>85</v>
      </c>
      <c r="F4" s="1" t="s">
        <v>120</v>
      </c>
      <c r="G4" s="1" t="s">
        <v>121</v>
      </c>
      <c r="H4" s="1" t="s">
        <v>122</v>
      </c>
      <c r="I4" s="1" t="s">
        <v>142</v>
      </c>
      <c r="J4" s="1" t="s">
        <v>124</v>
      </c>
      <c r="K4" s="1" t="s">
        <v>142</v>
      </c>
      <c r="L4" s="1" t="s">
        <v>142</v>
      </c>
      <c r="M4" s="1" t="s">
        <v>125</v>
      </c>
      <c r="N4" s="1" t="s">
        <v>125</v>
      </c>
      <c r="O4" s="1" t="s">
        <v>126</v>
      </c>
      <c r="P4" s="1" t="s">
        <v>127</v>
      </c>
      <c r="Q4" s="1" t="s">
        <v>128</v>
      </c>
      <c r="R4" s="1" t="s">
        <v>143</v>
      </c>
      <c r="S4" s="1" t="s">
        <v>130</v>
      </c>
      <c r="T4" s="1" t="s">
        <v>131</v>
      </c>
      <c r="U4" s="1" t="s">
        <v>132</v>
      </c>
      <c r="V4" s="1" t="s">
        <v>133</v>
      </c>
    </row>
    <row r="5" s="1" customFormat="1" spans="1:22">
      <c r="A5" s="3">
        <v>999225759714757</v>
      </c>
      <c r="B5" s="1" t="s">
        <v>144</v>
      </c>
      <c r="C5" s="1" t="s">
        <v>145</v>
      </c>
      <c r="D5" s="1" t="s">
        <v>146</v>
      </c>
      <c r="E5" s="1" t="s">
        <v>49</v>
      </c>
      <c r="F5" s="1" t="s">
        <v>147</v>
      </c>
      <c r="G5" s="1" t="s">
        <v>137</v>
      </c>
      <c r="H5" s="1" t="s">
        <v>122</v>
      </c>
      <c r="I5" s="1" t="s">
        <v>148</v>
      </c>
      <c r="J5" s="1" t="s">
        <v>124</v>
      </c>
      <c r="K5" s="1" t="s">
        <v>148</v>
      </c>
      <c r="L5" s="1" t="s">
        <v>148</v>
      </c>
      <c r="M5" s="1" t="s">
        <v>125</v>
      </c>
      <c r="N5" s="1" t="s">
        <v>125</v>
      </c>
      <c r="O5" s="1" t="s">
        <v>126</v>
      </c>
      <c r="P5" s="1" t="s">
        <v>127</v>
      </c>
      <c r="Q5" s="1" t="s">
        <v>128</v>
      </c>
      <c r="R5" s="1" t="s">
        <v>149</v>
      </c>
      <c r="S5" s="1" t="s">
        <v>130</v>
      </c>
      <c r="T5" s="1" t="s">
        <v>131</v>
      </c>
      <c r="U5" s="1" t="s">
        <v>132</v>
      </c>
      <c r="V5" s="1" t="s">
        <v>133</v>
      </c>
    </row>
    <row r="6" s="1" customFormat="1" spans="1:22">
      <c r="A6" s="3">
        <v>999225769991507</v>
      </c>
      <c r="B6" s="1" t="s">
        <v>144</v>
      </c>
      <c r="C6" s="1" t="s">
        <v>150</v>
      </c>
      <c r="D6" s="1" t="s">
        <v>146</v>
      </c>
      <c r="E6" s="1" t="s">
        <v>53</v>
      </c>
      <c r="F6" s="1" t="s">
        <v>120</v>
      </c>
      <c r="G6" s="1" t="s">
        <v>137</v>
      </c>
      <c r="H6" s="1" t="s">
        <v>122</v>
      </c>
      <c r="I6" s="1" t="s">
        <v>151</v>
      </c>
      <c r="J6" s="1" t="s">
        <v>124</v>
      </c>
      <c r="K6" s="1" t="s">
        <v>151</v>
      </c>
      <c r="L6" s="1" t="s">
        <v>151</v>
      </c>
      <c r="M6" s="1" t="s">
        <v>125</v>
      </c>
      <c r="N6" s="1" t="s">
        <v>125</v>
      </c>
      <c r="O6" s="1" t="s">
        <v>126</v>
      </c>
      <c r="P6" s="1" t="s">
        <v>127</v>
      </c>
      <c r="Q6" s="1" t="s">
        <v>128</v>
      </c>
      <c r="R6" s="1" t="s">
        <v>152</v>
      </c>
      <c r="S6" s="1" t="s">
        <v>130</v>
      </c>
      <c r="T6" s="1" t="s">
        <v>131</v>
      </c>
      <c r="U6" s="1" t="s">
        <v>132</v>
      </c>
      <c r="V6" s="1" t="s">
        <v>133</v>
      </c>
    </row>
    <row r="7" s="1" customFormat="1" spans="1:22">
      <c r="A7" s="3">
        <v>999225786224777</v>
      </c>
      <c r="B7" s="1" t="s">
        <v>147</v>
      </c>
      <c r="C7" s="1" t="s">
        <v>153</v>
      </c>
      <c r="D7" s="1" t="s">
        <v>146</v>
      </c>
      <c r="E7" s="1" t="s">
        <v>57</v>
      </c>
      <c r="F7" s="1" t="s">
        <v>120</v>
      </c>
      <c r="G7" s="1" t="s">
        <v>137</v>
      </c>
      <c r="H7" s="1" t="s">
        <v>122</v>
      </c>
      <c r="I7" s="1" t="s">
        <v>151</v>
      </c>
      <c r="J7" s="1" t="s">
        <v>124</v>
      </c>
      <c r="K7" s="1" t="s">
        <v>151</v>
      </c>
      <c r="L7" s="1" t="s">
        <v>151</v>
      </c>
      <c r="M7" s="1" t="s">
        <v>125</v>
      </c>
      <c r="N7" s="1" t="s">
        <v>125</v>
      </c>
      <c r="O7" s="1" t="s">
        <v>126</v>
      </c>
      <c r="P7" s="1" t="s">
        <v>127</v>
      </c>
      <c r="Q7" s="1" t="s">
        <v>128</v>
      </c>
      <c r="R7" s="1" t="s">
        <v>154</v>
      </c>
      <c r="S7" s="1" t="s">
        <v>130</v>
      </c>
      <c r="T7" s="1" t="s">
        <v>131</v>
      </c>
      <c r="U7" s="1" t="s">
        <v>132</v>
      </c>
      <c r="V7" s="1" t="s">
        <v>133</v>
      </c>
    </row>
    <row r="8" s="1" customFormat="1" spans="1:22">
      <c r="A8" s="3">
        <v>999225788402846</v>
      </c>
      <c r="B8" s="1" t="s">
        <v>147</v>
      </c>
      <c r="C8" s="1" t="s">
        <v>155</v>
      </c>
      <c r="D8" s="1" t="s">
        <v>156</v>
      </c>
      <c r="E8" s="1" t="s">
        <v>90</v>
      </c>
      <c r="F8" s="1" t="s">
        <v>137</v>
      </c>
      <c r="G8" s="1" t="s">
        <v>121</v>
      </c>
      <c r="H8" s="1" t="s">
        <v>122</v>
      </c>
      <c r="I8" s="1" t="s">
        <v>157</v>
      </c>
      <c r="J8" s="1" t="s">
        <v>124</v>
      </c>
      <c r="K8" s="1" t="s">
        <v>157</v>
      </c>
      <c r="L8" s="1" t="s">
        <v>157</v>
      </c>
      <c r="M8" s="1" t="s">
        <v>125</v>
      </c>
      <c r="N8" s="1" t="s">
        <v>125</v>
      </c>
      <c r="O8" s="1" t="s">
        <v>126</v>
      </c>
      <c r="P8" s="1" t="s">
        <v>127</v>
      </c>
      <c r="Q8" s="1" t="s">
        <v>128</v>
      </c>
      <c r="R8" s="1" t="s">
        <v>158</v>
      </c>
      <c r="S8" s="1" t="s">
        <v>130</v>
      </c>
      <c r="T8" s="1" t="s">
        <v>131</v>
      </c>
      <c r="U8" s="1" t="s">
        <v>132</v>
      </c>
      <c r="V8" s="1" t="s">
        <v>133</v>
      </c>
    </row>
    <row r="9" s="1" customFormat="1" spans="1:22">
      <c r="A9" s="3">
        <v>999225789878454</v>
      </c>
      <c r="B9" s="1" t="s">
        <v>147</v>
      </c>
      <c r="C9" s="1" t="s">
        <v>159</v>
      </c>
      <c r="D9" s="1" t="s">
        <v>160</v>
      </c>
      <c r="E9" s="1" t="s">
        <v>63</v>
      </c>
      <c r="F9" s="1" t="s">
        <v>120</v>
      </c>
      <c r="G9" s="1" t="s">
        <v>137</v>
      </c>
      <c r="H9" s="1" t="s">
        <v>122</v>
      </c>
      <c r="I9" s="1" t="s">
        <v>161</v>
      </c>
      <c r="J9" s="1" t="s">
        <v>124</v>
      </c>
      <c r="K9" s="1" t="s">
        <v>161</v>
      </c>
      <c r="L9" s="1" t="s">
        <v>161</v>
      </c>
      <c r="M9" s="1" t="s">
        <v>125</v>
      </c>
      <c r="N9" s="1" t="s">
        <v>125</v>
      </c>
      <c r="O9" s="1" t="s">
        <v>126</v>
      </c>
      <c r="P9" s="1" t="s">
        <v>127</v>
      </c>
      <c r="Q9" s="1" t="s">
        <v>128</v>
      </c>
      <c r="R9" s="1" t="s">
        <v>162</v>
      </c>
      <c r="S9" s="1" t="s">
        <v>130</v>
      </c>
      <c r="T9" s="1" t="s">
        <v>131</v>
      </c>
      <c r="U9" s="1" t="s">
        <v>132</v>
      </c>
      <c r="V9" s="1" t="s">
        <v>133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2023-08-21T01:59:03Z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