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<sst xmlns="http://schemas.openxmlformats.org/spreadsheetml/2006/main" count="145" uniqueCount="96">
  <si>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</si>
  <si>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</si>
  <si>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</si>
  <si>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</si>
  <si>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</si>
  <si>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</si>
  <si>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</si>
  <si>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</si>
  <si>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</si>
  <si>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</si>
  <si>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</si>
  <si>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</si>
  <si>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</si>
  <si>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</si>
  <si>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</si>
  <si>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</si>
  <si>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</si>
  <si>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</si>
  <si>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</si>
  <si>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</si>
  <si>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</si>
  <si>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</si>
  <si>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</si>
  <si>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</si>
  <si>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</si>
  <si>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999226055842139	</t>
  </si>
  <si>
    <t>Ctrip</t>
  </si>
  <si>
    <t>正常</t>
  </si>
  <si>
    <t>[济南]济南五洲至尊酒店(77170765)</t>
  </si>
  <si>
    <t>豪华标准间&lt;双人入住&gt;&lt;内宾&gt;&lt;预付&gt;&lt;无早&gt;</t>
  </si>
  <si>
    <t>CNY</t>
  </si>
  <si>
    <t>陈帅</t>
  </si>
  <si>
    <t>CA11323230819CNY</t>
  </si>
  <si>
    <t>未提现</t>
  </si>
  <si>
    <t>携程开票</t>
  </si>
  <si>
    <t xml:space="preserve">3783772	</t>
  </si>
  <si>
    <t xml:space="preserve">1691256710368374832	</t>
  </si>
  <si>
    <t>取消</t>
  </si>
  <si>
    <t xml:space="preserve">999226070359137	</t>
  </si>
  <si>
    <t>[西安]西安云天·丝路酒店(77191578)</t>
  </si>
  <si>
    <t>优选双床房&lt;双人入住&gt;&lt;内宾&gt;&lt;预付&gt;&lt;无早&gt;</t>
  </si>
  <si>
    <t>陈刚</t>
  </si>
  <si>
    <t>CA11323230820CNY</t>
  </si>
  <si>
    <t xml:space="preserve">3789635	</t>
  </si>
  <si>
    <t xml:space="preserve">1691673628694851639	</t>
  </si>
  <si>
    <t xml:space="preserve">999226119494146	</t>
  </si>
  <si>
    <t>[滦州]轻住酒店·家美（滦县东安现代城植物园店）(78933268)</t>
  </si>
  <si>
    <t>阳光雅致大床房&lt;双人入住&gt;&lt;内宾&gt;&lt;预付&gt;&lt;无早&gt;</t>
  </si>
  <si>
    <t>张智鹏</t>
  </si>
  <si>
    <t>CA11323230821CNY</t>
  </si>
  <si>
    <t xml:space="preserve">3796384	</t>
  </si>
  <si>
    <t xml:space="preserve">1692139588136513597	</t>
  </si>
  <si>
    <t>，</t>
  </si>
  <si>
    <t>A230821093001481</t>
  </si>
  <si>
    <t>CNY / HKD 当前参考汇率: 1.071641628</t>
  </si>
  <si>
    <t>总计：350.67 CNY/
375.79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</si>
  <si>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</si>
  <si>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</si>
  <si>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</si>
  <si>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</si>
  <si>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</si>
  <si>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</si>
  <si>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</si>
  <si>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</si>
  <si>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</si>
  <si>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</si>
  <si>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</si>
  <si>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</si>
  <si>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</si>
  <si>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</si>
  <si>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</si>
  <si>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</si>
  <si>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</si>
  <si>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</si>
  <si>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</si>
  <si>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2023-08-17</t>
  </si>
  <si>
    <t>3796384</t>
  </si>
  <si>
    <t>轻住酒店·家美（滦县东安现代城植物园店）</t>
  </si>
  <si>
    <t>2023-08-18</t>
  </si>
  <si>
    <t>退房日月结</t>
  </si>
  <si>
    <t>128.47</t>
  </si>
  <si>
    <t>RMB</t>
  </si>
  <si>
    <t>0</t>
  </si>
  <si>
    <t>0.00</t>
  </si>
  <si>
    <t>携程汇智国内直连</t>
  </si>
  <si>
    <t>1861</t>
  </si>
  <si>
    <t>2023-08-17 19:41:31</t>
  </si>
  <si>
    <t>否</t>
  </si>
  <si>
    <t>汇智国际旅游发展有限公司</t>
  </si>
  <si>
    <t>直连</t>
  </si>
  <si>
    <t>中国</t>
  </si>
  <si>
    <t>2023-08-16</t>
  </si>
  <si>
    <t>3789635</t>
  </si>
  <si>
    <t>西安云天·丝路酒店</t>
  </si>
  <si>
    <t>222.20</t>
  </si>
  <si>
    <t>2023-08-16 12:49:58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</si>
</sst>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419100</xdr:colOff>
      <xdr:row>52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191875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45153</v>
      </c>
      <c r="G2" s="6">
        <v>45154</v>
      </c>
      <c r="H2" s="4">
        <v>1</v>
      </c>
      <c r="I2" s="4">
        <v>1</v>
      </c>
      <c r="J2" s="4">
        <v>1</v>
      </c>
      <c r="K2" s="4" t="s">
        <v>30</v>
      </c>
      <c r="L2" s="4">
        <v>134.84</v>
      </c>
      <c r="M2" s="4">
        <v>134.84</v>
      </c>
      <c r="N2" s="4" t="s">
        <v>31</v>
      </c>
      <c r="O2" s="4" t="s">
        <v>32</v>
      </c>
      <c r="P2" s="4" t="s">
        <v>33</v>
      </c>
      <c r="Q2" s="4">
        <v>0</v>
      </c>
      <c r="R2" s="7">
        <v>45153</v>
      </c>
      <c r="S2" s="6">
        <v>45157</v>
      </c>
      <c r="T2" s="4" t="s">
        <v>34</v>
      </c>
      <c r="U2" s="4">
        <v>134.84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45153</v>
      </c>
      <c r="G3" s="6">
        <v>45154</v>
      </c>
      <c r="H3" s="4">
        <v>1</v>
      </c>
      <c r="I3" s="4">
        <v>1</v>
      </c>
      <c r="J3" s="4">
        <v>1</v>
      </c>
      <c r="K3" s="4" t="s">
        <v>30</v>
      </c>
      <c r="L3" s="4">
        <v>-134.84</v>
      </c>
      <c r="M3" s="4">
        <v>-134.84</v>
      </c>
      <c r="N3" s="4" t="s">
        <v>31</v>
      </c>
      <c r="O3" s="4" t="s">
        <v>32</v>
      </c>
      <c r="P3" s="4" t="s">
        <v>33</v>
      </c>
      <c r="Q3" s="4">
        <v>0</v>
      </c>
      <c r="R3" s="7">
        <v>45153</v>
      </c>
      <c r="S3" s="6">
        <v>45157</v>
      </c>
      <c r="T3" s="4" t="s">
        <v>34</v>
      </c>
      <c r="U3" s="4">
        <v>-134.84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45154</v>
      </c>
      <c r="G4" s="6">
        <v>45155</v>
      </c>
      <c r="H4" s="4">
        <v>1</v>
      </c>
      <c r="I4" s="4">
        <v>1</v>
      </c>
      <c r="J4" s="4">
        <v>1</v>
      </c>
      <c r="K4" s="4" t="s">
        <v>30</v>
      </c>
      <c r="L4" s="4">
        <v>222.2</v>
      </c>
      <c r="M4" s="4">
        <v>222.2</v>
      </c>
      <c r="N4" s="4" t="s">
        <v>41</v>
      </c>
      <c r="O4" s="4" t="s">
        <v>42</v>
      </c>
      <c r="P4" s="4" t="s">
        <v>33</v>
      </c>
      <c r="Q4" s="4">
        <v>0</v>
      </c>
      <c r="R4" s="7">
        <v>45154</v>
      </c>
      <c r="S4" s="6">
        <v>45158</v>
      </c>
      <c r="T4" s="4" t="s">
        <v>34</v>
      </c>
      <c r="U4" s="4">
        <v>222.2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45155</v>
      </c>
      <c r="G5" s="6">
        <v>45156</v>
      </c>
      <c r="H5" s="4">
        <v>1</v>
      </c>
      <c r="I5" s="4">
        <v>1</v>
      </c>
      <c r="J5" s="4">
        <v>1</v>
      </c>
      <c r="K5" s="4" t="s">
        <v>30</v>
      </c>
      <c r="L5" s="4">
        <v>128.47</v>
      </c>
      <c r="M5" s="4">
        <v>128.47</v>
      </c>
      <c r="N5" s="4" t="s">
        <v>48</v>
      </c>
      <c r="O5" s="4" t="s">
        <v>49</v>
      </c>
      <c r="P5" s="4" t="s">
        <v>33</v>
      </c>
      <c r="Q5" s="4">
        <v>0</v>
      </c>
      <c r="R5" s="7">
        <v>45155</v>
      </c>
      <c r="S5" s="6">
        <v>45159</v>
      </c>
      <c r="T5" s="4" t="s">
        <v>34</v>
      </c>
      <c r="U5" s="4">
        <v>128.47</v>
      </c>
      <c r="V5" s="4">
        <v>0</v>
      </c>
      <c r="W5" s="4">
        <v>0</v>
      </c>
      <c r="X5" s="4" t="s">
        <v>50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hidden="1" spans="1:9">
      <c r="A2" s="5">
        <v>999226055842139</v>
      </c>
      <c r="B2" s="6">
        <v>45153</v>
      </c>
      <c r="C2" s="6">
        <v>45154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999226070359137</v>
      </c>
      <c r="B3" s="6">
        <v>45154</v>
      </c>
      <c r="C3" s="6">
        <v>45155</v>
      </c>
      <c r="D3" s="4">
        <v>222.2</v>
      </c>
      <c r="E3" s="4" t="str">
        <f>VLOOKUP(A3,HOP!A:L,12,0)</f>
        <v>222.20</v>
      </c>
      <c r="F3" s="4" t="str">
        <f>VLOOKUP(A3,HOP!A:C,3,0)</f>
        <v>3789635</v>
      </c>
      <c r="G3" s="4">
        <f>D3-E3</f>
        <v>0</v>
      </c>
      <c r="H3" s="4" t="str">
        <f>$H$1&amp;F3</f>
        <v>，3789635</v>
      </c>
      <c r="I3" s="4" t="str">
        <f>VLOOKUP(A3,HOP!A:U,21,0)</f>
        <v>直连</v>
      </c>
    </row>
    <row r="4" s="4" customFormat="1" spans="1:9">
      <c r="A4" s="5">
        <v>999226119494146</v>
      </c>
      <c r="B4" s="6">
        <v>45155</v>
      </c>
      <c r="C4" s="6">
        <v>45156</v>
      </c>
      <c r="D4" s="4">
        <v>128.47</v>
      </c>
      <c r="E4" s="4" t="str">
        <f>VLOOKUP(A4,HOP!A:L,12,0)</f>
        <v>128.47</v>
      </c>
      <c r="F4" s="4" t="str">
        <f>VLOOKUP(A4,HOP!A:C,3,0)</f>
        <v>3796384</v>
      </c>
      <c r="G4" s="4">
        <f>D4-E4</f>
        <v>0</v>
      </c>
      <c r="H4" s="4" t="str">
        <f>$H$1&amp;F4</f>
        <v>，3796384</v>
      </c>
      <c r="I4" s="4" t="str">
        <f>VLOOKUP(A4,HOP!A:U,21,0)</f>
        <v>直连</v>
      </c>
    </row>
    <row r="6" spans="4:4">
      <c r="D6" s="4">
        <f>SUM(D2:D5)</f>
        <v>350.67</v>
      </c>
    </row>
    <row r="12" spans="1:1">
      <c r="A12" s="4" t="s">
        <v>53</v>
      </c>
    </row>
    <row r="13" spans="1:1">
      <c r="A13" s="4" t="s">
        <v>54</v>
      </c>
    </row>
    <row r="14" spans="1:1">
      <c r="A14" s="4" t="s">
        <v>55</v>
      </c>
    </row>
  </sheetData>
  <autoFilter ref="A1:XFD6">
    <filterColumn colId="3">
      <filters blank="1">
        <filter val="222.2"/>
        <filter val="128.47"/>
        <filter val="350.6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999226119494146</v>
      </c>
      <c r="B2" s="1" t="s">
        <v>75</v>
      </c>
      <c r="C2" s="1" t="s">
        <v>76</v>
      </c>
      <c r="D2" s="1" t="s">
        <v>77</v>
      </c>
      <c r="E2" s="1" t="s">
        <v>48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999226070359137</v>
      </c>
      <c r="B3" s="1" t="s">
        <v>91</v>
      </c>
      <c r="C3" s="1" t="s">
        <v>92</v>
      </c>
      <c r="D3" s="1" t="s">
        <v>93</v>
      </c>
      <c r="E3" s="1" t="s">
        <v>41</v>
      </c>
      <c r="F3" s="1" t="s">
        <v>91</v>
      </c>
      <c r="G3" s="1" t="s">
        <v>75</v>
      </c>
      <c r="H3" s="1" t="s">
        <v>79</v>
      </c>
      <c r="I3" s="1" t="s">
        <v>94</v>
      </c>
      <c r="J3" s="1" t="s">
        <v>81</v>
      </c>
      <c r="K3" s="1" t="s">
        <v>94</v>
      </c>
      <c r="L3" s="1" t="s">
        <v>94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95</v>
      </c>
      <c r="S3" s="1" t="s">
        <v>87</v>
      </c>
      <c r="T3" s="1" t="s">
        <v>88</v>
      </c>
      <c r="U3" s="1" t="s">
        <v>89</v>
      </c>
      <c r="V3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2023-08-21T01:32:06Z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