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对账!$A$1:$W$21</definedName>
  </definedNames>
  <calcPr calcId="144525"/>
</workbook>
</file>

<file path=xl/sharedStrings.xml><?xml version="1.0" encoding="utf-8"?>
<sst xmlns="http://schemas.openxmlformats.org/spreadsheetml/2006/main" count="711" uniqueCount="281">
  <si>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</si>
  <si>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</si>
  <si>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</si>
  <si>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</si>
  <si>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</si>
  <si>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</si>
  <si>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</si>
  <si>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</si>
  <si>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</si>
  <si>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</si>
  <si>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</si>
  <si>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</si>
  <si>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</si>
  <si>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</si>
  <si>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</si>
  <si>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</si>
  <si>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</si>
  <si>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</si>
  <si>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</si>
  <si>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</si>
  <si>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</si>
  <si>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</si>
  <si>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</si>
  <si>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</si>
  <si>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</si>
  <si>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999224384863354	</t>
  </si>
  <si>
    <t>Ctrip</t>
  </si>
  <si>
    <t>正常</t>
  </si>
  <si>
    <t>[普吉岛]普吉岛西瑞湾威斯汀水疗度假酒店(The Westin Siray Bay Resort &amp; Spa, Phuket)(23861643)</t>
  </si>
  <si>
    <t>Sala海景泳池1卧别墅(至少连住2晚及以上)&lt;早餐&gt;</t>
  </si>
  <si>
    <t>USD</t>
  </si>
  <si>
    <t>HU/WENWEN</t>
  </si>
  <si>
    <t>CA6352230821USD-W</t>
  </si>
  <si>
    <t>未提现</t>
  </si>
  <si>
    <t>携程开票</t>
  </si>
  <si>
    <t xml:space="preserve">3414721	</t>
  </si>
  <si>
    <t xml:space="preserve">86827614	</t>
  </si>
  <si>
    <t xml:space="preserve">999224447855668	</t>
  </si>
  <si>
    <t>[巴厘岛]艾美金巴兰巴厘酒店(Le Meridien Bali Jimbaran)(47777033)</t>
  </si>
  <si>
    <t>泻湖景豪华特大床房带阳台(至少连住2晚及以上)</t>
  </si>
  <si>
    <t>shin/jungmin</t>
  </si>
  <si>
    <t xml:space="preserve">3430088	</t>
  </si>
  <si>
    <t xml:space="preserve">70774335	</t>
  </si>
  <si>
    <t>取消</t>
  </si>
  <si>
    <t xml:space="preserve">999224766002161	</t>
  </si>
  <si>
    <t>[曼谷]曼谷素坤逸航站 21 中心酒店(Grande Centre Point Hotel Terminal 21)(8628098)</t>
  </si>
  <si>
    <t>至尊特大床套房(至少连住2晚及以上)&lt;早餐&gt;</t>
  </si>
  <si>
    <t>Mather/Adam</t>
  </si>
  <si>
    <t xml:space="preserve">3502386	</t>
  </si>
  <si>
    <t xml:space="preserve">432870	</t>
  </si>
  <si>
    <t xml:space="preserve">999224782907482	</t>
  </si>
  <si>
    <t>[普吉岛]普吉岛卡塔坦尼海滩度假村(Katathani Phuket Beach Resort)(7071148)</t>
  </si>
  <si>
    <t>天丽翼至尊套房 坦尼楼(至少连住2晚及以上)&lt;早餐&gt;</t>
  </si>
  <si>
    <t>SHENG/YANLONG,TANG/WENJAN</t>
  </si>
  <si>
    <t xml:space="preserve">3506862	</t>
  </si>
  <si>
    <t xml:space="preserve">	</t>
  </si>
  <si>
    <t xml:space="preserve">999225077651360	</t>
  </si>
  <si>
    <t>[曼谷]曼谷林布兰套房酒店(Rembrandt Hotel and Suites Bangkok)(11214133)</t>
  </si>
  <si>
    <t>高级房(至少连住2晚及以上)</t>
  </si>
  <si>
    <t>YAMAUCHI/BYU,TATEMATSU/NAOKI</t>
  </si>
  <si>
    <t xml:space="preserve">3581588	</t>
  </si>
  <si>
    <t xml:space="preserve">127428856	</t>
  </si>
  <si>
    <t xml:space="preserve">999225253846403	</t>
  </si>
  <si>
    <t>至尊豪华房(至少连住2晚及以上)&lt;早餐&gt;</t>
  </si>
  <si>
    <t>KIM/MINJU</t>
  </si>
  <si>
    <t xml:space="preserve">3620062	</t>
  </si>
  <si>
    <t xml:space="preserve">438177	</t>
  </si>
  <si>
    <t xml:space="preserve">999225254394218	</t>
  </si>
  <si>
    <t>豪华甄选房(至少连住2晚及以上)</t>
  </si>
  <si>
    <t>Cheung/Miu Na Karen</t>
  </si>
  <si>
    <t xml:space="preserve">3620160	</t>
  </si>
  <si>
    <t xml:space="preserve">432756  438178	</t>
  </si>
  <si>
    <t xml:space="preserve">999225338998099	</t>
  </si>
  <si>
    <t>高级房(至少连住2晚及以上)&lt;早餐&gt;</t>
  </si>
  <si>
    <t>HWANG/Cheong Woon</t>
  </si>
  <si>
    <t xml:space="preserve">3637303	</t>
  </si>
  <si>
    <t xml:space="preserve">128159757 - 8	</t>
  </si>
  <si>
    <t xml:space="preserve">999225340285040	</t>
  </si>
  <si>
    <t>Hara/Kentaro</t>
  </si>
  <si>
    <t xml:space="preserve">3637588	</t>
  </si>
  <si>
    <t xml:space="preserve">128162006	</t>
  </si>
  <si>
    <t xml:space="preserve">999225348808919	</t>
  </si>
  <si>
    <t>Yeo/Yeseul</t>
  </si>
  <si>
    <t xml:space="preserve">3639610	</t>
  </si>
  <si>
    <t xml:space="preserve">128183007	</t>
  </si>
  <si>
    <t xml:space="preserve">999225355480153	</t>
  </si>
  <si>
    <t>[新加坡]庄家酒店(Hotel Boss)(8207122)</t>
  </si>
  <si>
    <t>三人房(至少连住2晚及以上)</t>
  </si>
  <si>
    <t>HUANG/YINGYING,HUANG/YONGZUI,HUANG/HUAYING</t>
  </si>
  <si>
    <t xml:space="preserve">3640541	</t>
  </si>
  <si>
    <t xml:space="preserve">299426026	</t>
  </si>
  <si>
    <t xml:space="preserve">999225489145617	</t>
  </si>
  <si>
    <t>[新加坡]新加坡圣淘沙索菲特度假村及水疗中心(Sofitel Singapore Sentosa Resort &amp; Spa)(8289608)</t>
  </si>
  <si>
    <t>奢华特大床房(至少连住2晚及以上)&lt;早餐&gt;</t>
  </si>
  <si>
    <t>HE/LING,LIU/XIANGKUN</t>
  </si>
  <si>
    <t xml:space="preserve">3666571	</t>
  </si>
  <si>
    <t xml:space="preserve">90883346	</t>
  </si>
  <si>
    <t xml:space="preserve">999225489154779	</t>
  </si>
  <si>
    <t>LIU/NIAN,WANG/QIAOLI</t>
  </si>
  <si>
    <t xml:space="preserve">3666574	</t>
  </si>
  <si>
    <t xml:space="preserve">90892124	</t>
  </si>
  <si>
    <t xml:space="preserve">999225509164659	</t>
  </si>
  <si>
    <t>DaYoung/KIM,YeonJu/Lee</t>
  </si>
  <si>
    <t xml:space="preserve">3669811	</t>
  </si>
  <si>
    <t xml:space="preserve">128401257	</t>
  </si>
  <si>
    <t xml:space="preserve">999225529985677	</t>
  </si>
  <si>
    <t>Kim/Myeongwan</t>
  </si>
  <si>
    <t xml:space="preserve">3673498	</t>
  </si>
  <si>
    <t xml:space="preserve">128415508	</t>
  </si>
  <si>
    <t xml:space="preserve">999225615175370	</t>
  </si>
  <si>
    <t>[哥打巴鲁]大雷奈酒店(The Grand Renai)(44693299)</t>
  </si>
  <si>
    <t>豪华特大床房(至少连住2晚及以上)&lt;早餐&gt;</t>
  </si>
  <si>
    <t>WAN ABDUL MAJID/WAN NURAFIQAH,ALI/MOHD ZULHELMI</t>
  </si>
  <si>
    <t xml:space="preserve">3691141	</t>
  </si>
  <si>
    <t xml:space="preserve">205031	</t>
  </si>
  <si>
    <t xml:space="preserve">999225718621688	</t>
  </si>
  <si>
    <t>[普吉岛]普吉岛洲际丁索别墅度假村(Dinso Resort &amp; Villas Phuket, an IHG Hotel)(14215784)</t>
  </si>
  <si>
    <t>城景豪华房（2张单人床）(至少连住2晚及以上)&lt;早餐&gt;</t>
  </si>
  <si>
    <t>HE/FUZHI,LIU/LING,QIAO/SONG,HE/SHANGYE</t>
  </si>
  <si>
    <t xml:space="preserve">3713093	</t>
  </si>
  <si>
    <t xml:space="preserve">113389	</t>
  </si>
  <si>
    <t xml:space="preserve">999225978915446	</t>
  </si>
  <si>
    <t>[乔治市]槟城温宝利酒店(The Wembley – A St Giles Hotel, Penang)(12478720)</t>
  </si>
  <si>
    <t>高级双床房(至少连住2晚及以上)&lt;早餐&gt;</t>
  </si>
  <si>
    <t>FU/JIANGBO,HOU/RUI</t>
  </si>
  <si>
    <t xml:space="preserve">3765288	</t>
  </si>
  <si>
    <t xml:space="preserve">731357/58	</t>
  </si>
  <si>
    <t xml:space="preserve">999225978980206	</t>
  </si>
  <si>
    <t>LIU/YUNXI</t>
  </si>
  <si>
    <t xml:space="preserve">3765303	</t>
  </si>
  <si>
    <t xml:space="preserve">731359	</t>
  </si>
  <si>
    <t xml:space="preserve">999225979085187	</t>
  </si>
  <si>
    <t>XING/JIANXIAG,MIAO/JING,LIU/ZHONGXIA,XING/ZHIXUAN</t>
  </si>
  <si>
    <t xml:space="preserve">3765322	</t>
  </si>
  <si>
    <t xml:space="preserve">731364/65	</t>
  </si>
  <si>
    <t>,</t>
  </si>
  <si>
    <t>USD 5803.17</t>
  </si>
  <si>
    <t>A230821094217911</t>
  </si>
  <si>
    <t>USD / THB 当前参考汇率: 35.364</t>
  </si>
  <si>
    <t>总计： 5803.17 USD/
205223.3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</si>
  <si>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</si>
  <si>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</si>
  <si>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</si>
  <si>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</si>
  <si>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</si>
  <si>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</si>
  <si>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</si>
  <si>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</si>
  <si>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</si>
  <si>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</si>
  <si>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</si>
  <si>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</si>
  <si>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</si>
  <si>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</si>
  <si>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</si>
  <si>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</si>
  <si>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</si>
  <si>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</si>
  <si>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</si>
  <si>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943011140999225254394218;,</t>
  </si>
  <si>
    <t>2023-06-14</t>
  </si>
  <si>
    <t>3501868</t>
  </si>
  <si>
    <t>曼谷素坤逸航站 21 中心酒店 (政府卫生认证)</t>
  </si>
  <si>
    <t>Cheung Miu Na Karen</t>
  </si>
  <si>
    <t>2023-08-17</t>
  </si>
  <si>
    <t>2023-08-19</t>
  </si>
  <si>
    <t>退房日周结</t>
  </si>
  <si>
    <t>0.00</t>
  </si>
  <si>
    <t>RMB</t>
  </si>
  <si>
    <t>0</t>
  </si>
  <si>
    <t>携程国际直连(CIT)</t>
  </si>
  <si>
    <t>01.011176</t>
  </si>
  <si>
    <t>2023-07-13 15:54:24</t>
  </si>
  <si>
    <t>否</t>
  </si>
  <si>
    <t>CIT(Thailand) CO,. Ltd</t>
  </si>
  <si>
    <t>直采</t>
  </si>
  <si>
    <t>泰国</t>
  </si>
  <si>
    <t>3502386</t>
  </si>
  <si>
    <t>Mather Adam</t>
  </si>
  <si>
    <t>2023-08-14</t>
  </si>
  <si>
    <t>3851.90</t>
  </si>
  <si>
    <t>536.79</t>
  </si>
  <si>
    <t>2023-06-14 19:23:50</t>
  </si>
  <si>
    <t>2023-07-02</t>
  </si>
  <si>
    <t>3581588</t>
  </si>
  <si>
    <t>曼谷瑞博朗得酒店</t>
  </si>
  <si>
    <t>YAMAUCHI BYU,TATEMATSU NAOKI</t>
  </si>
  <si>
    <t>2023-08-20</t>
  </si>
  <si>
    <t>828.04</t>
  </si>
  <si>
    <t>113.85</t>
  </si>
  <si>
    <t>2023-07-03 17:29:26</t>
  </si>
  <si>
    <t>2023-07-11</t>
  </si>
  <si>
    <t>3620062</t>
  </si>
  <si>
    <t>KIM MINJU</t>
  </si>
  <si>
    <t>2023-08-13</t>
  </si>
  <si>
    <t>2023-08-16</t>
  </si>
  <si>
    <t>3225.04</t>
  </si>
  <si>
    <t>445.11</t>
  </si>
  <si>
    <t>2023-07-11 17:14:17</t>
  </si>
  <si>
    <t>3620160</t>
  </si>
  <si>
    <t>2667.07</t>
  </si>
  <si>
    <t>368.10</t>
  </si>
  <si>
    <t>2023-07-13 15:54:40</t>
  </si>
  <si>
    <t>2023-07-15</t>
  </si>
  <si>
    <t>3637303</t>
  </si>
  <si>
    <t>HWANG Cheong Woon</t>
  </si>
  <si>
    <t>2023-08-18</t>
  </si>
  <si>
    <t>1359.98</t>
  </si>
  <si>
    <t>190.00</t>
  </si>
  <si>
    <t>2023-07-15 12:53:25</t>
  </si>
  <si>
    <t>3637588</t>
  </si>
  <si>
    <t>Hara Kentaro</t>
  </si>
  <si>
    <t>1156.13</t>
  </si>
  <si>
    <t>161.52</t>
  </si>
  <si>
    <t>2023-07-15 14:21:54</t>
  </si>
  <si>
    <t>3639610</t>
  </si>
  <si>
    <t>Yeo Yeseul</t>
  </si>
  <si>
    <t>2039.97</t>
  </si>
  <si>
    <t>285.00</t>
  </si>
  <si>
    <t>2023-07-16 10:26:36</t>
  </si>
  <si>
    <t>3640541</t>
  </si>
  <si>
    <t>新加坡庄家大酒店</t>
  </si>
  <si>
    <t>HUANG YINGYING,HUANG YONGZUI,HUANG HUAYING</t>
  </si>
  <si>
    <t>2023-08-15</t>
  </si>
  <si>
    <t>3189.01</t>
  </si>
  <si>
    <t>445.53</t>
  </si>
  <si>
    <t>2023-07-19 11:42:09</t>
  </si>
  <si>
    <t>新加坡</t>
  </si>
  <si>
    <t>2023-07-21</t>
  </si>
  <si>
    <t>3666571</t>
  </si>
  <si>
    <t>新加坡圣淘沙索菲特度假村及水疗中心 (Staycation Approved)</t>
  </si>
  <si>
    <t>HE LING,LIU XIANGKUN</t>
  </si>
  <si>
    <t>4360.04</t>
  </si>
  <si>
    <t>605.36</t>
  </si>
  <si>
    <t>2023-07-27 12:22:11</t>
  </si>
  <si>
    <t>3666574</t>
  </si>
  <si>
    <t>LIU NIAN,WANG QIAOLI</t>
  </si>
  <si>
    <t>2023-07-27 14:16:39</t>
  </si>
  <si>
    <t>2023-07-22</t>
  </si>
  <si>
    <t>3669811</t>
  </si>
  <si>
    <t>DaYoung KIM,YeonJu Lee</t>
  </si>
  <si>
    <t>584.00</t>
  </si>
  <si>
    <t>81.06</t>
  </si>
  <si>
    <t>2023-07-23 16:45:45</t>
  </si>
  <si>
    <t>2023-07-23</t>
  </si>
  <si>
    <t>3673498</t>
  </si>
  <si>
    <t>Kim Myeongwan</t>
  </si>
  <si>
    <t>664.07</t>
  </si>
  <si>
    <t>92.16</t>
  </si>
  <si>
    <t>2023-07-24 11:02:56</t>
  </si>
  <si>
    <t>2023-07-27</t>
  </si>
  <si>
    <t>3691141</t>
  </si>
  <si>
    <t>大雷奈酒店</t>
  </si>
  <si>
    <t>WAN ABDUL MAJID WAN NURAFIQAH,ALI MOHD ZULHELMI</t>
  </si>
  <si>
    <t>724.07</t>
  </si>
  <si>
    <t>101.00</t>
  </si>
  <si>
    <t>2023-08-01 17:04:57</t>
  </si>
  <si>
    <t>马来西亚</t>
  </si>
  <si>
    <t>2023-07-31</t>
  </si>
  <si>
    <t>3713093</t>
  </si>
  <si>
    <t>丁索度假村</t>
  </si>
  <si>
    <t>HE FUZHI,LIU LING,QIAO SONG,HE SHANGYE</t>
  </si>
  <si>
    <t>4664.21</t>
  </si>
  <si>
    <t>650.88</t>
  </si>
  <si>
    <t>2023-07-31 19:32:08</t>
  </si>
  <si>
    <t>2023-08-11</t>
  </si>
  <si>
    <t>3765288</t>
  </si>
  <si>
    <t>槟城温宝利酒店 (槟城对抗新冠肺炎认证)</t>
  </si>
  <si>
    <t>FU JIANGBO,HOU RUI</t>
  </si>
  <si>
    <t>2023-08-12</t>
  </si>
  <si>
    <t>3245.87</t>
  </si>
  <si>
    <t>448.56</t>
  </si>
  <si>
    <t>2023-08-11 18:40:59</t>
  </si>
  <si>
    <t>3765303</t>
  </si>
  <si>
    <t>LIU YUNXI</t>
  </si>
  <si>
    <t>1623.01</t>
  </si>
  <si>
    <t>224.29</t>
  </si>
  <si>
    <t>2023-08-11 18:41:44</t>
  </si>
  <si>
    <t>3765322</t>
  </si>
  <si>
    <t>XING JIANXIAG,MIAO JING,LIU ZHONGXIA,XING ZHIXUAN</t>
  </si>
  <si>
    <t>2023-08-11 16:13:16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</si>
</sst>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671195</xdr:colOff>
      <xdr:row>22</xdr:row>
      <xdr:rowOff>137160</xdr:rowOff>
    </xdr:from>
    <xdr:to>
      <xdr:col>18</xdr:col>
      <xdr:colOff>160655</xdr:colOff>
      <xdr:row>49</xdr:row>
      <xdr:rowOff>175260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3975" y="3611880"/>
          <a:ext cx="9090660" cy="4975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45151</v>
      </c>
      <c r="G2" s="6">
        <v>45153</v>
      </c>
      <c r="H2" s="4">
        <v>1</v>
      </c>
      <c r="I2" s="4">
        <v>2</v>
      </c>
      <c r="J2" s="4">
        <v>2</v>
      </c>
      <c r="K2" s="4" t="s">
        <v>30</v>
      </c>
      <c r="L2" s="4">
        <v>474</v>
      </c>
      <c r="M2" s="4">
        <v>474</v>
      </c>
      <c r="N2" s="4" t="s">
        <v>31</v>
      </c>
      <c r="O2" s="4" t="s">
        <v>32</v>
      </c>
      <c r="P2" s="4" t="s">
        <v>33</v>
      </c>
      <c r="Q2" s="4">
        <v>0</v>
      </c>
      <c r="R2" s="7">
        <v>45070</v>
      </c>
      <c r="S2" s="6">
        <v>45159</v>
      </c>
      <c r="T2" s="4" t="s">
        <v>34</v>
      </c>
      <c r="U2" s="4">
        <v>474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45150</v>
      </c>
      <c r="G3" s="6">
        <v>45157</v>
      </c>
      <c r="H3" s="4">
        <v>1</v>
      </c>
      <c r="I3" s="4">
        <v>7</v>
      </c>
      <c r="J3" s="4">
        <v>7</v>
      </c>
      <c r="K3" s="4" t="s">
        <v>30</v>
      </c>
      <c r="L3" s="4">
        <v>1054</v>
      </c>
      <c r="M3" s="4">
        <v>1054</v>
      </c>
      <c r="N3" s="4" t="s">
        <v>40</v>
      </c>
      <c r="O3" s="4" t="s">
        <v>32</v>
      </c>
      <c r="P3" s="4" t="s">
        <v>33</v>
      </c>
      <c r="Q3" s="4">
        <v>0</v>
      </c>
      <c r="R3" s="7">
        <v>45074</v>
      </c>
      <c r="S3" s="6">
        <v>45159</v>
      </c>
      <c r="T3" s="4" t="s">
        <v>34</v>
      </c>
      <c r="U3" s="4">
        <v>1054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45150</v>
      </c>
      <c r="G4" s="6">
        <v>45157</v>
      </c>
      <c r="H4" s="4">
        <v>1</v>
      </c>
      <c r="I4" s="4">
        <v>7</v>
      </c>
      <c r="J4" s="4">
        <v>7</v>
      </c>
      <c r="K4" s="4" t="s">
        <v>30</v>
      </c>
      <c r="L4" s="4">
        <v>-1054</v>
      </c>
      <c r="M4" s="4">
        <v>-1054</v>
      </c>
      <c r="N4" s="4" t="s">
        <v>40</v>
      </c>
      <c r="O4" s="4" t="s">
        <v>32</v>
      </c>
      <c r="P4" s="4" t="s">
        <v>33</v>
      </c>
      <c r="Q4" s="4">
        <v>0</v>
      </c>
      <c r="R4" s="7">
        <v>45074</v>
      </c>
      <c r="S4" s="6">
        <v>45159</v>
      </c>
      <c r="T4" s="4" t="s">
        <v>34</v>
      </c>
      <c r="U4" s="4">
        <v>-1054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25</v>
      </c>
      <c r="B5" s="4" t="s">
        <v>26</v>
      </c>
      <c r="C5" s="4" t="s">
        <v>43</v>
      </c>
      <c r="D5" s="4" t="s">
        <v>28</v>
      </c>
      <c r="E5" s="4" t="s">
        <v>29</v>
      </c>
      <c r="F5" s="6">
        <v>45151</v>
      </c>
      <c r="G5" s="6">
        <v>45153</v>
      </c>
      <c r="H5" s="4">
        <v>1</v>
      </c>
      <c r="I5" s="4">
        <v>2</v>
      </c>
      <c r="J5" s="4">
        <v>2</v>
      </c>
      <c r="K5" s="4" t="s">
        <v>30</v>
      </c>
      <c r="L5" s="4">
        <v>-474</v>
      </c>
      <c r="M5" s="4">
        <v>-474</v>
      </c>
      <c r="N5" s="4" t="s">
        <v>31</v>
      </c>
      <c r="O5" s="4" t="s">
        <v>32</v>
      </c>
      <c r="P5" s="4" t="s">
        <v>33</v>
      </c>
      <c r="Q5" s="4">
        <v>0</v>
      </c>
      <c r="R5" s="7">
        <v>45070</v>
      </c>
      <c r="S5" s="6">
        <v>45159</v>
      </c>
      <c r="T5" s="4" t="s">
        <v>34</v>
      </c>
      <c r="U5" s="4">
        <v>-474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45152</v>
      </c>
      <c r="G6" s="6">
        <v>45155</v>
      </c>
      <c r="H6" s="4">
        <v>1</v>
      </c>
      <c r="I6" s="4">
        <v>3</v>
      </c>
      <c r="J6" s="4">
        <v>3</v>
      </c>
      <c r="K6" s="4" t="s">
        <v>30</v>
      </c>
      <c r="L6" s="4">
        <v>536.79</v>
      </c>
      <c r="M6" s="4">
        <v>536.79</v>
      </c>
      <c r="N6" s="4" t="s">
        <v>47</v>
      </c>
      <c r="O6" s="4" t="s">
        <v>32</v>
      </c>
      <c r="P6" s="4" t="s">
        <v>33</v>
      </c>
      <c r="Q6" s="4">
        <v>0</v>
      </c>
      <c r="R6" s="7">
        <v>45091</v>
      </c>
      <c r="S6" s="6">
        <v>45159</v>
      </c>
      <c r="T6" s="4" t="s">
        <v>34</v>
      </c>
      <c r="U6" s="4">
        <v>536.79</v>
      </c>
      <c r="V6" s="4">
        <v>0</v>
      </c>
      <c r="W6" s="4">
        <v>0</v>
      </c>
      <c r="X6" s="4" t="s">
        <v>48</v>
      </c>
      <c r="Y6" s="4" t="s">
        <v>49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45149</v>
      </c>
      <c r="G7" s="6">
        <v>45152</v>
      </c>
      <c r="H7" s="4">
        <v>1</v>
      </c>
      <c r="I7" s="4">
        <v>3</v>
      </c>
      <c r="J7" s="4">
        <v>3</v>
      </c>
      <c r="K7" s="4" t="s">
        <v>30</v>
      </c>
      <c r="L7" s="4">
        <v>544.26</v>
      </c>
      <c r="M7" s="4">
        <v>544.26</v>
      </c>
      <c r="N7" s="4" t="s">
        <v>53</v>
      </c>
      <c r="O7" s="4" t="s">
        <v>32</v>
      </c>
      <c r="P7" s="4" t="s">
        <v>33</v>
      </c>
      <c r="Q7" s="4">
        <v>0</v>
      </c>
      <c r="R7" s="7">
        <v>45092.0000115741</v>
      </c>
      <c r="S7" s="6">
        <v>45159</v>
      </c>
      <c r="T7" s="4" t="s">
        <v>34</v>
      </c>
      <c r="U7" s="4">
        <v>544.26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50</v>
      </c>
      <c r="B8" s="4" t="s">
        <v>26</v>
      </c>
      <c r="C8" s="4" t="s">
        <v>43</v>
      </c>
      <c r="D8" s="4" t="s">
        <v>51</v>
      </c>
      <c r="E8" s="4" t="s">
        <v>52</v>
      </c>
      <c r="F8" s="6">
        <v>45149</v>
      </c>
      <c r="G8" s="6">
        <v>45152</v>
      </c>
      <c r="H8" s="4">
        <v>1</v>
      </c>
      <c r="I8" s="4">
        <v>3</v>
      </c>
      <c r="J8" s="4">
        <v>3</v>
      </c>
      <c r="K8" s="4" t="s">
        <v>30</v>
      </c>
      <c r="L8" s="4">
        <v>-544.26</v>
      </c>
      <c r="M8" s="4">
        <v>-544.26</v>
      </c>
      <c r="N8" s="4" t="s">
        <v>53</v>
      </c>
      <c r="O8" s="4" t="s">
        <v>32</v>
      </c>
      <c r="P8" s="4" t="s">
        <v>33</v>
      </c>
      <c r="Q8" s="4">
        <v>0</v>
      </c>
      <c r="R8" s="7">
        <v>45092.0000115741</v>
      </c>
      <c r="S8" s="6">
        <v>45159</v>
      </c>
      <c r="T8" s="4" t="s">
        <v>34</v>
      </c>
      <c r="U8" s="4">
        <v>-544.26</v>
      </c>
      <c r="V8" s="4">
        <v>0</v>
      </c>
      <c r="W8" s="4">
        <v>0</v>
      </c>
      <c r="X8" s="4" t="s">
        <v>54</v>
      </c>
      <c r="Y8" s="4" t="s">
        <v>55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45155</v>
      </c>
      <c r="G9" s="6">
        <v>45158</v>
      </c>
      <c r="H9" s="4">
        <v>1</v>
      </c>
      <c r="I9" s="4">
        <v>3</v>
      </c>
      <c r="J9" s="4">
        <v>3</v>
      </c>
      <c r="K9" s="4" t="s">
        <v>30</v>
      </c>
      <c r="L9" s="4">
        <v>113.85</v>
      </c>
      <c r="M9" s="4">
        <v>113.85</v>
      </c>
      <c r="N9" s="4" t="s">
        <v>59</v>
      </c>
      <c r="O9" s="4" t="s">
        <v>32</v>
      </c>
      <c r="P9" s="4" t="s">
        <v>33</v>
      </c>
      <c r="Q9" s="4">
        <v>0</v>
      </c>
      <c r="R9" s="7">
        <v>45109</v>
      </c>
      <c r="S9" s="6">
        <v>45159</v>
      </c>
      <c r="T9" s="4" t="s">
        <v>34</v>
      </c>
      <c r="U9" s="4">
        <v>113.85</v>
      </c>
      <c r="V9" s="4">
        <v>0</v>
      </c>
      <c r="W9" s="4">
        <v>0</v>
      </c>
      <c r="X9" s="4" t="s">
        <v>60</v>
      </c>
      <c r="Y9" s="4" t="s">
        <v>61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45</v>
      </c>
      <c r="E10" s="4" t="s">
        <v>63</v>
      </c>
      <c r="F10" s="6">
        <v>45151</v>
      </c>
      <c r="G10" s="6">
        <v>45154</v>
      </c>
      <c r="H10" s="4">
        <v>1</v>
      </c>
      <c r="I10" s="4">
        <v>3</v>
      </c>
      <c r="J10" s="4">
        <v>3</v>
      </c>
      <c r="K10" s="4" t="s">
        <v>30</v>
      </c>
      <c r="L10" s="4">
        <v>445.11</v>
      </c>
      <c r="M10" s="4">
        <v>445.11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45118.0000115741</v>
      </c>
      <c r="S10" s="6">
        <v>45159</v>
      </c>
      <c r="T10" s="4" t="s">
        <v>34</v>
      </c>
      <c r="U10" s="4">
        <v>445.11</v>
      </c>
      <c r="V10" s="4">
        <v>0</v>
      </c>
      <c r="W10" s="4">
        <v>0</v>
      </c>
      <c r="X10" s="4" t="s">
        <v>65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45</v>
      </c>
      <c r="E11" s="4" t="s">
        <v>68</v>
      </c>
      <c r="F11" s="6">
        <v>45154</v>
      </c>
      <c r="G11" s="6">
        <v>45157</v>
      </c>
      <c r="H11" s="4">
        <v>1</v>
      </c>
      <c r="I11" s="4">
        <v>3</v>
      </c>
      <c r="J11" s="4">
        <v>3</v>
      </c>
      <c r="K11" s="4" t="s">
        <v>30</v>
      </c>
      <c r="L11" s="4">
        <v>368.1</v>
      </c>
      <c r="M11" s="4">
        <v>368.1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45118</v>
      </c>
      <c r="S11" s="6">
        <v>45159</v>
      </c>
      <c r="T11" s="4" t="s">
        <v>34</v>
      </c>
      <c r="U11" s="4">
        <v>368.1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57</v>
      </c>
      <c r="E12" s="4" t="s">
        <v>73</v>
      </c>
      <c r="F12" s="6">
        <v>45156</v>
      </c>
      <c r="G12" s="6">
        <v>45158</v>
      </c>
      <c r="H12" s="4">
        <v>2</v>
      </c>
      <c r="I12" s="4">
        <v>2</v>
      </c>
      <c r="J12" s="4">
        <v>4</v>
      </c>
      <c r="K12" s="4" t="s">
        <v>30</v>
      </c>
      <c r="L12" s="4">
        <v>190</v>
      </c>
      <c r="M12" s="4">
        <v>190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45122</v>
      </c>
      <c r="S12" s="6">
        <v>45159</v>
      </c>
      <c r="T12" s="4" t="s">
        <v>34</v>
      </c>
      <c r="U12" s="4">
        <v>190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57</v>
      </c>
      <c r="E13" s="4" t="s">
        <v>58</v>
      </c>
      <c r="F13" s="6">
        <v>45152</v>
      </c>
      <c r="G13" s="6">
        <v>45156</v>
      </c>
      <c r="H13" s="4">
        <v>1</v>
      </c>
      <c r="I13" s="4">
        <v>4</v>
      </c>
      <c r="J13" s="4">
        <v>4</v>
      </c>
      <c r="K13" s="4" t="s">
        <v>30</v>
      </c>
      <c r="L13" s="4">
        <v>161.52</v>
      </c>
      <c r="M13" s="4">
        <v>161.52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45122</v>
      </c>
      <c r="S13" s="6">
        <v>45159</v>
      </c>
      <c r="T13" s="4" t="s">
        <v>34</v>
      </c>
      <c r="U13" s="4">
        <v>161.52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57</v>
      </c>
      <c r="E14" s="4" t="s">
        <v>73</v>
      </c>
      <c r="F14" s="6">
        <v>45152</v>
      </c>
      <c r="G14" s="6">
        <v>45158</v>
      </c>
      <c r="H14" s="4">
        <v>1</v>
      </c>
      <c r="I14" s="4">
        <v>6</v>
      </c>
      <c r="J14" s="4">
        <v>6</v>
      </c>
      <c r="K14" s="4" t="s">
        <v>30</v>
      </c>
      <c r="L14" s="4">
        <v>285</v>
      </c>
      <c r="M14" s="4">
        <v>285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45122</v>
      </c>
      <c r="S14" s="6">
        <v>45159</v>
      </c>
      <c r="T14" s="4" t="s">
        <v>34</v>
      </c>
      <c r="U14" s="4">
        <v>285</v>
      </c>
      <c r="V14" s="4">
        <v>0</v>
      </c>
      <c r="W14" s="4">
        <v>0</v>
      </c>
      <c r="X14" s="4" t="s">
        <v>83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45153</v>
      </c>
      <c r="G15" s="6">
        <v>45156</v>
      </c>
      <c r="H15" s="4">
        <v>1</v>
      </c>
      <c r="I15" s="4">
        <v>3</v>
      </c>
      <c r="J15" s="4">
        <v>3</v>
      </c>
      <c r="K15" s="4" t="s">
        <v>30</v>
      </c>
      <c r="L15" s="4">
        <v>445.53</v>
      </c>
      <c r="M15" s="4">
        <v>445.53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45122</v>
      </c>
      <c r="S15" s="6">
        <v>45159</v>
      </c>
      <c r="T15" s="4" t="s">
        <v>34</v>
      </c>
      <c r="U15" s="4">
        <v>445.53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45152</v>
      </c>
      <c r="G16" s="6">
        <v>45154</v>
      </c>
      <c r="H16" s="4">
        <v>1</v>
      </c>
      <c r="I16" s="4">
        <v>2</v>
      </c>
      <c r="J16" s="4">
        <v>2</v>
      </c>
      <c r="K16" s="4" t="s">
        <v>30</v>
      </c>
      <c r="L16" s="4">
        <v>605.36</v>
      </c>
      <c r="M16" s="4">
        <v>605.36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45128</v>
      </c>
      <c r="S16" s="6">
        <v>45159</v>
      </c>
      <c r="T16" s="4" t="s">
        <v>34</v>
      </c>
      <c r="U16" s="4">
        <v>605.36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45152</v>
      </c>
      <c r="G17" s="6">
        <v>45154</v>
      </c>
      <c r="H17" s="4">
        <v>1</v>
      </c>
      <c r="I17" s="4">
        <v>2</v>
      </c>
      <c r="J17" s="4">
        <v>2</v>
      </c>
      <c r="K17" s="4" t="s">
        <v>30</v>
      </c>
      <c r="L17" s="4">
        <v>605.36</v>
      </c>
      <c r="M17" s="4">
        <v>605.36</v>
      </c>
      <c r="N17" s="4" t="s">
        <v>98</v>
      </c>
      <c r="O17" s="4" t="s">
        <v>32</v>
      </c>
      <c r="P17" s="4" t="s">
        <v>33</v>
      </c>
      <c r="Q17" s="4">
        <v>0</v>
      </c>
      <c r="R17" s="7">
        <v>45128.0000115741</v>
      </c>
      <c r="S17" s="6">
        <v>45159</v>
      </c>
      <c r="T17" s="4" t="s">
        <v>34</v>
      </c>
      <c r="U17" s="4">
        <v>605.36</v>
      </c>
      <c r="V17" s="4">
        <v>0</v>
      </c>
      <c r="W17" s="4">
        <v>0</v>
      </c>
      <c r="X17" s="4" t="s">
        <v>99</v>
      </c>
      <c r="Y17" s="4" t="s">
        <v>100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57</v>
      </c>
      <c r="E18" s="4" t="s">
        <v>58</v>
      </c>
      <c r="F18" s="6">
        <v>45153</v>
      </c>
      <c r="G18" s="6">
        <v>45155</v>
      </c>
      <c r="H18" s="4">
        <v>1</v>
      </c>
      <c r="I18" s="4">
        <v>2</v>
      </c>
      <c r="J18" s="4">
        <v>2</v>
      </c>
      <c r="K18" s="4" t="s">
        <v>30</v>
      </c>
      <c r="L18" s="4">
        <v>81.06</v>
      </c>
      <c r="M18" s="4">
        <v>81.06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45129</v>
      </c>
      <c r="S18" s="6">
        <v>45159</v>
      </c>
      <c r="T18" s="4" t="s">
        <v>34</v>
      </c>
      <c r="U18" s="4">
        <v>81.06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57</v>
      </c>
      <c r="E19" s="4" t="s">
        <v>73</v>
      </c>
      <c r="F19" s="6">
        <v>45152</v>
      </c>
      <c r="G19" s="6">
        <v>45154</v>
      </c>
      <c r="H19" s="4">
        <v>1</v>
      </c>
      <c r="I19" s="4">
        <v>2</v>
      </c>
      <c r="J19" s="4">
        <v>2</v>
      </c>
      <c r="K19" s="4" t="s">
        <v>30</v>
      </c>
      <c r="L19" s="4">
        <v>92.16</v>
      </c>
      <c r="M19" s="4">
        <v>92.16</v>
      </c>
      <c r="N19" s="4" t="s">
        <v>106</v>
      </c>
      <c r="O19" s="4" t="s">
        <v>32</v>
      </c>
      <c r="P19" s="4" t="s">
        <v>33</v>
      </c>
      <c r="Q19" s="4">
        <v>0</v>
      </c>
      <c r="R19" s="7">
        <v>45130.0000115741</v>
      </c>
      <c r="S19" s="6">
        <v>45159</v>
      </c>
      <c r="T19" s="4" t="s">
        <v>34</v>
      </c>
      <c r="U19" s="4">
        <v>92.16</v>
      </c>
      <c r="V19" s="4">
        <v>0</v>
      </c>
      <c r="W19" s="4">
        <v>0</v>
      </c>
      <c r="X19" s="4" t="s">
        <v>107</v>
      </c>
      <c r="Y19" s="4" t="s">
        <v>108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45151</v>
      </c>
      <c r="G20" s="6">
        <v>45153</v>
      </c>
      <c r="H20" s="4">
        <v>1</v>
      </c>
      <c r="I20" s="4">
        <v>2</v>
      </c>
      <c r="J20" s="4">
        <v>2</v>
      </c>
      <c r="K20" s="4" t="s">
        <v>30</v>
      </c>
      <c r="L20" s="4">
        <v>101</v>
      </c>
      <c r="M20" s="4">
        <v>101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45134</v>
      </c>
      <c r="S20" s="6">
        <v>45159</v>
      </c>
      <c r="T20" s="4" t="s">
        <v>34</v>
      </c>
      <c r="U20" s="4">
        <v>101</v>
      </c>
      <c r="V20" s="4">
        <v>0</v>
      </c>
      <c r="W20" s="4">
        <v>0</v>
      </c>
      <c r="X20" s="4" t="s">
        <v>113</v>
      </c>
      <c r="Y20" s="4" t="s">
        <v>114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45151</v>
      </c>
      <c r="G21" s="6">
        <v>45155</v>
      </c>
      <c r="H21" s="4">
        <v>2</v>
      </c>
      <c r="I21" s="4">
        <v>4</v>
      </c>
      <c r="J21" s="4">
        <v>8</v>
      </c>
      <c r="K21" s="4" t="s">
        <v>30</v>
      </c>
      <c r="L21" s="4">
        <v>650.88</v>
      </c>
      <c r="M21" s="4">
        <v>650.88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45138.0000115741</v>
      </c>
      <c r="S21" s="6">
        <v>45159</v>
      </c>
      <c r="T21" s="4" t="s">
        <v>34</v>
      </c>
      <c r="U21" s="4">
        <v>650.88</v>
      </c>
      <c r="V21" s="4">
        <v>0</v>
      </c>
      <c r="W21" s="4">
        <v>0</v>
      </c>
      <c r="X21" s="4" t="s">
        <v>119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45150</v>
      </c>
      <c r="G22" s="6">
        <v>45153</v>
      </c>
      <c r="H22" s="4">
        <v>2</v>
      </c>
      <c r="I22" s="4">
        <v>3</v>
      </c>
      <c r="J22" s="4">
        <v>6</v>
      </c>
      <c r="K22" s="4" t="s">
        <v>30</v>
      </c>
      <c r="L22" s="4">
        <v>448.58</v>
      </c>
      <c r="M22" s="4">
        <v>448.58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45149</v>
      </c>
      <c r="S22" s="6">
        <v>45159</v>
      </c>
      <c r="T22" s="4" t="s">
        <v>34</v>
      </c>
      <c r="U22" s="4">
        <v>448.58</v>
      </c>
      <c r="V22" s="4">
        <v>0</v>
      </c>
      <c r="W22" s="4">
        <v>0</v>
      </c>
      <c r="X22" s="4" t="s">
        <v>125</v>
      </c>
      <c r="Y22" s="4" t="s">
        <v>126</v>
      </c>
    </row>
    <row r="23" s="4" customFormat="1" spans="1:25">
      <c r="A23" s="4" t="s">
        <v>127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45150</v>
      </c>
      <c r="G23" s="6">
        <v>45153</v>
      </c>
      <c r="H23" s="4">
        <v>1</v>
      </c>
      <c r="I23" s="4">
        <v>3</v>
      </c>
      <c r="J23" s="4">
        <v>3</v>
      </c>
      <c r="K23" s="4" t="s">
        <v>30</v>
      </c>
      <c r="L23" s="4">
        <v>224.29</v>
      </c>
      <c r="M23" s="4">
        <v>224.29</v>
      </c>
      <c r="N23" s="4" t="s">
        <v>128</v>
      </c>
      <c r="O23" s="4" t="s">
        <v>32</v>
      </c>
      <c r="P23" s="4" t="s">
        <v>33</v>
      </c>
      <c r="Q23" s="4">
        <v>0</v>
      </c>
      <c r="R23" s="7">
        <v>45149.0000115741</v>
      </c>
      <c r="S23" s="6">
        <v>45159</v>
      </c>
      <c r="T23" s="4" t="s">
        <v>34</v>
      </c>
      <c r="U23" s="4">
        <v>224.29</v>
      </c>
      <c r="V23" s="4">
        <v>0</v>
      </c>
      <c r="W23" s="4">
        <v>0</v>
      </c>
      <c r="X23" s="4" t="s">
        <v>129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45150</v>
      </c>
      <c r="G24" s="6">
        <v>45153</v>
      </c>
      <c r="H24" s="4">
        <v>2</v>
      </c>
      <c r="I24" s="4">
        <v>3</v>
      </c>
      <c r="J24" s="4">
        <v>6</v>
      </c>
      <c r="K24" s="4" t="s">
        <v>30</v>
      </c>
      <c r="L24" s="4">
        <v>448.58</v>
      </c>
      <c r="M24" s="4">
        <v>448.58</v>
      </c>
      <c r="N24" s="4" t="s">
        <v>132</v>
      </c>
      <c r="O24" s="4" t="s">
        <v>32</v>
      </c>
      <c r="P24" s="4" t="s">
        <v>33</v>
      </c>
      <c r="Q24" s="4">
        <v>0</v>
      </c>
      <c r="R24" s="7">
        <v>45149</v>
      </c>
      <c r="S24" s="6">
        <v>45159</v>
      </c>
      <c r="T24" s="4" t="s">
        <v>34</v>
      </c>
      <c r="U24" s="4">
        <v>448.58</v>
      </c>
      <c r="V24" s="4">
        <v>0</v>
      </c>
      <c r="W24" s="4">
        <v>0</v>
      </c>
      <c r="X24" s="4" t="s">
        <v>133</v>
      </c>
      <c r="Y24" s="4" t="s">
        <v>134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7" sqref="A27:C29"/>
    </sheetView>
  </sheetViews>
  <sheetFormatPr defaultColWidth="10" defaultRowHeight="14.4"/>
  <cols>
    <col min="1" max="1" width="12.8888888888889" style="4"/>
    <col min="2" max="2" width="10.7777777777778" style="4"/>
    <col min="3" max="3" width="12.8888888888889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135</v>
      </c>
    </row>
    <row r="2" s="4" customFormat="1" hidden="1" spans="1:9">
      <c r="A2" s="5">
        <v>999224384863354</v>
      </c>
      <c r="B2" s="6">
        <v>45151</v>
      </c>
      <c r="C2" s="6">
        <v>45153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999224447855668</v>
      </c>
      <c r="B3" s="6">
        <v>45150</v>
      </c>
      <c r="C3" s="6">
        <v>45157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1" si="0">D3-E3</f>
        <v>#N/A</v>
      </c>
      <c r="H3" s="4" t="e">
        <f t="shared" ref="H3:H21" si="1">$H$1&amp;F3</f>
        <v>#N/A</v>
      </c>
      <c r="I3" s="4" t="e">
        <f>VLOOKUP(A3,HOP!A:U,21,0)</f>
        <v>#N/A</v>
      </c>
    </row>
    <row r="4" s="4" customFormat="1" spans="1:9">
      <c r="A4" s="5">
        <v>999224766002161</v>
      </c>
      <c r="B4" s="6">
        <v>45152</v>
      </c>
      <c r="C4" s="6">
        <v>45155</v>
      </c>
      <c r="D4" s="4">
        <v>536.79</v>
      </c>
      <c r="E4" s="4" t="str">
        <f>VLOOKUP(A4,HOP!A:L,12,0)</f>
        <v>536.79</v>
      </c>
      <c r="F4" s="4" t="str">
        <f>VLOOKUP(A4,HOP!A:C,3,0)</f>
        <v>3502386</v>
      </c>
      <c r="G4" s="4">
        <f t="shared" si="0"/>
        <v>0</v>
      </c>
      <c r="H4" s="4" t="str">
        <f t="shared" si="1"/>
        <v>,3502386</v>
      </c>
      <c r="I4" s="4" t="str">
        <f>VLOOKUP(A4,HOP!A:U,21,0)</f>
        <v>直采</v>
      </c>
    </row>
    <row r="5" s="4" customFormat="1" hidden="1" spans="1:9">
      <c r="A5" s="5">
        <v>999224782907482</v>
      </c>
      <c r="B5" s="6">
        <v>45149</v>
      </c>
      <c r="C5" s="6">
        <v>45152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999225077651360</v>
      </c>
      <c r="B6" s="6">
        <v>45155</v>
      </c>
      <c r="C6" s="6">
        <v>45158</v>
      </c>
      <c r="D6" s="4">
        <v>113.85</v>
      </c>
      <c r="E6" s="4" t="str">
        <f>VLOOKUP(A6,HOP!A:L,12,0)</f>
        <v>113.85</v>
      </c>
      <c r="F6" s="4" t="str">
        <f>VLOOKUP(A6,HOP!A:C,3,0)</f>
        <v>3581588</v>
      </c>
      <c r="G6" s="4">
        <f t="shared" si="0"/>
        <v>0</v>
      </c>
      <c r="H6" s="4" t="str">
        <f t="shared" si="1"/>
        <v>,3581588</v>
      </c>
      <c r="I6" s="4" t="str">
        <f>VLOOKUP(A6,HOP!A:U,21,0)</f>
        <v>直采</v>
      </c>
    </row>
    <row r="7" s="4" customFormat="1" spans="1:9">
      <c r="A7" s="5">
        <v>999225253846403</v>
      </c>
      <c r="B7" s="6">
        <v>45151</v>
      </c>
      <c r="C7" s="6">
        <v>45154</v>
      </c>
      <c r="D7" s="4">
        <v>445.11</v>
      </c>
      <c r="E7" s="4" t="str">
        <f>VLOOKUP(A7,HOP!A:L,12,0)</f>
        <v>445.11</v>
      </c>
      <c r="F7" s="4" t="str">
        <f>VLOOKUP(A7,HOP!A:C,3,0)</f>
        <v>3620062</v>
      </c>
      <c r="G7" s="4">
        <f t="shared" si="0"/>
        <v>0</v>
      </c>
      <c r="H7" s="4" t="str">
        <f t="shared" si="1"/>
        <v>,3620062</v>
      </c>
      <c r="I7" s="4" t="str">
        <f>VLOOKUP(A7,HOP!A:U,21,0)</f>
        <v>直采</v>
      </c>
    </row>
    <row r="8" s="4" customFormat="1" spans="1:9">
      <c r="A8" s="5">
        <v>999225254394218</v>
      </c>
      <c r="B8" s="6">
        <v>45154</v>
      </c>
      <c r="C8" s="6">
        <v>45157</v>
      </c>
      <c r="D8" s="4">
        <v>368.1</v>
      </c>
      <c r="E8" s="4" t="str">
        <f>VLOOKUP(A8,HOP!A:L,12,0)</f>
        <v>368.10</v>
      </c>
      <c r="F8" s="4" t="str">
        <f>VLOOKUP(A8,HOP!A:C,3,0)</f>
        <v>3620160</v>
      </c>
      <c r="G8" s="4">
        <f t="shared" si="0"/>
        <v>0</v>
      </c>
      <c r="H8" s="4" t="str">
        <f t="shared" si="1"/>
        <v>,3620160</v>
      </c>
      <c r="I8" s="4" t="str">
        <f>VLOOKUP(A8,HOP!A:U,21,0)</f>
        <v>直采</v>
      </c>
    </row>
    <row r="9" s="4" customFormat="1" spans="1:9">
      <c r="A9" s="5">
        <v>999225338998099</v>
      </c>
      <c r="B9" s="6">
        <v>45156</v>
      </c>
      <c r="C9" s="6">
        <v>45158</v>
      </c>
      <c r="D9" s="4">
        <v>190</v>
      </c>
      <c r="E9" s="4" t="str">
        <f>VLOOKUP(A9,HOP!A:L,12,0)</f>
        <v>190.00</v>
      </c>
      <c r="F9" s="4" t="str">
        <f>VLOOKUP(A9,HOP!A:C,3,0)</f>
        <v>3637303</v>
      </c>
      <c r="G9" s="4">
        <f t="shared" si="0"/>
        <v>0</v>
      </c>
      <c r="H9" s="4" t="str">
        <f t="shared" si="1"/>
        <v>,3637303</v>
      </c>
      <c r="I9" s="4" t="str">
        <f>VLOOKUP(A9,HOP!A:U,21,0)</f>
        <v>直采</v>
      </c>
    </row>
    <row r="10" s="4" customFormat="1" spans="1:9">
      <c r="A10" s="5">
        <v>999225340285040</v>
      </c>
      <c r="B10" s="6">
        <v>45152</v>
      </c>
      <c r="C10" s="6">
        <v>45156</v>
      </c>
      <c r="D10" s="4">
        <v>161.52</v>
      </c>
      <c r="E10" s="4" t="str">
        <f>VLOOKUP(A10,HOP!A:L,12,0)</f>
        <v>161.52</v>
      </c>
      <c r="F10" s="4" t="str">
        <f>VLOOKUP(A10,HOP!A:C,3,0)</f>
        <v>3637588</v>
      </c>
      <c r="G10" s="4">
        <f t="shared" si="0"/>
        <v>0</v>
      </c>
      <c r="H10" s="4" t="str">
        <f t="shared" si="1"/>
        <v>,3637588</v>
      </c>
      <c r="I10" s="4" t="str">
        <f>VLOOKUP(A10,HOP!A:U,21,0)</f>
        <v>直采</v>
      </c>
    </row>
    <row r="11" s="4" customFormat="1" spans="1:9">
      <c r="A11" s="5">
        <v>999225348808919</v>
      </c>
      <c r="B11" s="6">
        <v>45152</v>
      </c>
      <c r="C11" s="6">
        <v>45158</v>
      </c>
      <c r="D11" s="4">
        <v>285</v>
      </c>
      <c r="E11" s="4" t="str">
        <f>VLOOKUP(A11,HOP!A:L,12,0)</f>
        <v>285.00</v>
      </c>
      <c r="F11" s="4" t="str">
        <f>VLOOKUP(A11,HOP!A:C,3,0)</f>
        <v>3639610</v>
      </c>
      <c r="G11" s="4">
        <f t="shared" si="0"/>
        <v>0</v>
      </c>
      <c r="H11" s="4" t="str">
        <f t="shared" si="1"/>
        <v>,3639610</v>
      </c>
      <c r="I11" s="4" t="str">
        <f>VLOOKUP(A11,HOP!A:U,21,0)</f>
        <v>直采</v>
      </c>
    </row>
    <row r="12" s="4" customFormat="1" spans="1:9">
      <c r="A12" s="5">
        <v>999225355480153</v>
      </c>
      <c r="B12" s="6">
        <v>45153</v>
      </c>
      <c r="C12" s="6">
        <v>45156</v>
      </c>
      <c r="D12" s="4">
        <v>445.53</v>
      </c>
      <c r="E12" s="4" t="str">
        <f>VLOOKUP(A12,HOP!A:L,12,0)</f>
        <v>445.53</v>
      </c>
      <c r="F12" s="4" t="str">
        <f>VLOOKUP(A12,HOP!A:C,3,0)</f>
        <v>3640541</v>
      </c>
      <c r="G12" s="4">
        <f t="shared" si="0"/>
        <v>0</v>
      </c>
      <c r="H12" s="4" t="str">
        <f t="shared" si="1"/>
        <v>,3640541</v>
      </c>
      <c r="I12" s="4" t="str">
        <f>VLOOKUP(A12,HOP!A:U,21,0)</f>
        <v>直采</v>
      </c>
    </row>
    <row r="13" s="4" customFormat="1" spans="1:9">
      <c r="A13" s="5">
        <v>999225489145617</v>
      </c>
      <c r="B13" s="6">
        <v>45152</v>
      </c>
      <c r="C13" s="6">
        <v>45154</v>
      </c>
      <c r="D13" s="4">
        <v>605.36</v>
      </c>
      <c r="E13" s="4" t="str">
        <f>VLOOKUP(A13,HOP!A:L,12,0)</f>
        <v>605.36</v>
      </c>
      <c r="F13" s="4" t="str">
        <f>VLOOKUP(A13,HOP!A:C,3,0)</f>
        <v>3666571</v>
      </c>
      <c r="G13" s="4">
        <f t="shared" si="0"/>
        <v>0</v>
      </c>
      <c r="H13" s="4" t="str">
        <f t="shared" si="1"/>
        <v>,3666571</v>
      </c>
      <c r="I13" s="4" t="str">
        <f>VLOOKUP(A13,HOP!A:U,21,0)</f>
        <v>直采</v>
      </c>
    </row>
    <row r="14" s="4" customFormat="1" spans="1:9">
      <c r="A14" s="5">
        <v>999225489154779</v>
      </c>
      <c r="B14" s="6">
        <v>45152</v>
      </c>
      <c r="C14" s="6">
        <v>45154</v>
      </c>
      <c r="D14" s="4">
        <v>605.36</v>
      </c>
      <c r="E14" s="4" t="str">
        <f>VLOOKUP(A14,HOP!A:L,12,0)</f>
        <v>605.36</v>
      </c>
      <c r="F14" s="4" t="str">
        <f>VLOOKUP(A14,HOP!A:C,3,0)</f>
        <v>3666574</v>
      </c>
      <c r="G14" s="4">
        <f t="shared" si="0"/>
        <v>0</v>
      </c>
      <c r="H14" s="4" t="str">
        <f t="shared" si="1"/>
        <v>,3666574</v>
      </c>
      <c r="I14" s="4" t="str">
        <f>VLOOKUP(A14,HOP!A:U,21,0)</f>
        <v>直采</v>
      </c>
    </row>
    <row r="15" s="4" customFormat="1" spans="1:9">
      <c r="A15" s="5">
        <v>999225509164659</v>
      </c>
      <c r="B15" s="6">
        <v>45153</v>
      </c>
      <c r="C15" s="6">
        <v>45155</v>
      </c>
      <c r="D15" s="4">
        <v>81.06</v>
      </c>
      <c r="E15" s="4" t="str">
        <f>VLOOKUP(A15,HOP!A:L,12,0)</f>
        <v>81.06</v>
      </c>
      <c r="F15" s="4" t="str">
        <f>VLOOKUP(A15,HOP!A:C,3,0)</f>
        <v>3669811</v>
      </c>
      <c r="G15" s="4">
        <f t="shared" si="0"/>
        <v>0</v>
      </c>
      <c r="H15" s="4" t="str">
        <f t="shared" si="1"/>
        <v>,3669811</v>
      </c>
      <c r="I15" s="4" t="str">
        <f>VLOOKUP(A15,HOP!A:U,21,0)</f>
        <v>直采</v>
      </c>
    </row>
    <row r="16" s="4" customFormat="1" spans="1:9">
      <c r="A16" s="5">
        <v>999225529985677</v>
      </c>
      <c r="B16" s="6">
        <v>45152</v>
      </c>
      <c r="C16" s="6">
        <v>45154</v>
      </c>
      <c r="D16" s="4">
        <v>92.16</v>
      </c>
      <c r="E16" s="4" t="str">
        <f>VLOOKUP(A16,HOP!A:L,12,0)</f>
        <v>92.16</v>
      </c>
      <c r="F16" s="4" t="str">
        <f>VLOOKUP(A16,HOP!A:C,3,0)</f>
        <v>3673498</v>
      </c>
      <c r="G16" s="4">
        <f t="shared" si="0"/>
        <v>0</v>
      </c>
      <c r="H16" s="4" t="str">
        <f t="shared" si="1"/>
        <v>,3673498</v>
      </c>
      <c r="I16" s="4" t="str">
        <f>VLOOKUP(A16,HOP!A:U,21,0)</f>
        <v>直采</v>
      </c>
    </row>
    <row r="17" s="4" customFormat="1" spans="1:9">
      <c r="A17" s="5">
        <v>999225615175370</v>
      </c>
      <c r="B17" s="6">
        <v>45151</v>
      </c>
      <c r="C17" s="6">
        <v>45153</v>
      </c>
      <c r="D17" s="4">
        <v>101</v>
      </c>
      <c r="E17" s="4" t="str">
        <f>VLOOKUP(A17,HOP!A:L,12,0)</f>
        <v>101.00</v>
      </c>
      <c r="F17" s="4" t="str">
        <f>VLOOKUP(A17,HOP!A:C,3,0)</f>
        <v>3691141</v>
      </c>
      <c r="G17" s="4">
        <f t="shared" si="0"/>
        <v>0</v>
      </c>
      <c r="H17" s="4" t="str">
        <f t="shared" si="1"/>
        <v>,3691141</v>
      </c>
      <c r="I17" s="4" t="str">
        <f>VLOOKUP(A17,HOP!A:U,21,0)</f>
        <v>直采</v>
      </c>
    </row>
    <row r="18" s="4" customFormat="1" spans="1:9">
      <c r="A18" s="5">
        <v>999225718621688</v>
      </c>
      <c r="B18" s="6">
        <v>45151</v>
      </c>
      <c r="C18" s="6">
        <v>45155</v>
      </c>
      <c r="D18" s="4">
        <v>650.88</v>
      </c>
      <c r="E18" s="4" t="str">
        <f>VLOOKUP(A18,HOP!A:L,12,0)</f>
        <v>650.88</v>
      </c>
      <c r="F18" s="4" t="str">
        <f>VLOOKUP(A18,HOP!A:C,3,0)</f>
        <v>3713093</v>
      </c>
      <c r="G18" s="4">
        <f t="shared" si="0"/>
        <v>0</v>
      </c>
      <c r="H18" s="4" t="str">
        <f t="shared" si="1"/>
        <v>,3713093</v>
      </c>
      <c r="I18" s="4" t="str">
        <f>VLOOKUP(A18,HOP!A:U,21,0)</f>
        <v>直采</v>
      </c>
    </row>
    <row r="19" s="4" customFormat="1" spans="1:9">
      <c r="A19" s="5">
        <v>999225978915446</v>
      </c>
      <c r="B19" s="6">
        <v>45150</v>
      </c>
      <c r="C19" s="6">
        <v>45153</v>
      </c>
      <c r="D19" s="4">
        <v>448.58</v>
      </c>
      <c r="E19" s="4" t="str">
        <f>VLOOKUP(A19,HOP!A:L,12,0)</f>
        <v>448.56</v>
      </c>
      <c r="F19" s="4" t="str">
        <f>VLOOKUP(A19,HOP!A:C,3,0)</f>
        <v>3765288</v>
      </c>
      <c r="G19" s="4">
        <f t="shared" si="0"/>
        <v>0.0199999999999818</v>
      </c>
      <c r="H19" s="4" t="str">
        <f t="shared" si="1"/>
        <v>,3765288</v>
      </c>
      <c r="I19" s="4" t="str">
        <f>VLOOKUP(A19,HOP!A:U,21,0)</f>
        <v>直采</v>
      </c>
    </row>
    <row r="20" s="4" customFormat="1" spans="1:9">
      <c r="A20" s="5">
        <v>999225978980206</v>
      </c>
      <c r="B20" s="6">
        <v>45150</v>
      </c>
      <c r="C20" s="6">
        <v>45153</v>
      </c>
      <c r="D20" s="4">
        <v>224.29</v>
      </c>
      <c r="E20" s="4" t="str">
        <f>VLOOKUP(A20,HOP!A:L,12,0)</f>
        <v>224.29</v>
      </c>
      <c r="F20" s="4" t="str">
        <f>VLOOKUP(A20,HOP!A:C,3,0)</f>
        <v>3765303</v>
      </c>
      <c r="G20" s="4">
        <f t="shared" si="0"/>
        <v>0</v>
      </c>
      <c r="H20" s="4" t="str">
        <f t="shared" si="1"/>
        <v>,3765303</v>
      </c>
      <c r="I20" s="4" t="str">
        <f>VLOOKUP(A20,HOP!A:U,21,0)</f>
        <v>直采</v>
      </c>
    </row>
    <row r="21" s="4" customFormat="1" spans="1:9">
      <c r="A21" s="5">
        <v>999225979085187</v>
      </c>
      <c r="B21" s="6">
        <v>45150</v>
      </c>
      <c r="C21" s="6">
        <v>45153</v>
      </c>
      <c r="D21" s="4">
        <v>448.58</v>
      </c>
      <c r="E21" s="4" t="str">
        <f>VLOOKUP(A21,HOP!A:L,12,0)</f>
        <v>448.56</v>
      </c>
      <c r="F21" s="4" t="str">
        <f>VLOOKUP(A21,HOP!A:C,3,0)</f>
        <v>3765322</v>
      </c>
      <c r="G21" s="4">
        <f t="shared" si="0"/>
        <v>0.0199999999999818</v>
      </c>
      <c r="H21" s="4" t="str">
        <f t="shared" si="1"/>
        <v>,3765322</v>
      </c>
      <c r="I21" s="4" t="str">
        <f>VLOOKUP(A21,HOP!A:U,21,0)</f>
        <v>直采</v>
      </c>
    </row>
    <row r="23" spans="4:4">
      <c r="D23" s="4">
        <f>SUM(D2:D22)</f>
        <v>5803.17</v>
      </c>
    </row>
    <row r="24" spans="4:4">
      <c r="D24" s="4" t="s">
        <v>136</v>
      </c>
    </row>
    <row r="27" spans="1:3">
      <c r="A27" s="4" t="s">
        <v>137</v>
      </c>
      <c r="B27" s="4">
        <v>5803.17</v>
      </c>
      <c r="C27" s="4">
        <v>205223.3</v>
      </c>
    </row>
    <row r="28" spans="1:1">
      <c r="A28" s="4" t="s">
        <v>138</v>
      </c>
    </row>
    <row r="29" spans="1:1">
      <c r="A29" s="4" t="s">
        <v>139</v>
      </c>
    </row>
  </sheetData>
  <autoFilter ref="A1:W21">
    <filterColumn colId="3">
      <filters>
        <filter val="190"/>
        <filter val="101"/>
        <filter val="368.1"/>
        <filter val="445.11"/>
        <filter val="161.52"/>
        <filter val="445.53"/>
        <filter val="285"/>
        <filter val="113.85"/>
        <filter val="81.06"/>
        <filter val="92.16"/>
        <filter val="605.36"/>
        <filter val="448.58"/>
        <filter val="650.88"/>
        <filter val="224.29"/>
        <filter val="536.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140</v>
      </c>
      <c r="B1" s="2" t="s">
        <v>141</v>
      </c>
      <c r="C1" s="2" t="s">
        <v>142</v>
      </c>
      <c r="D1" s="2" t="s">
        <v>143</v>
      </c>
      <c r="E1" s="2" t="s">
        <v>13</v>
      </c>
      <c r="F1" s="2" t="s">
        <v>5</v>
      </c>
      <c r="G1" s="2" t="s">
        <v>6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" t="s">
        <v>151</v>
      </c>
      <c r="P1" s="2" t="s">
        <v>152</v>
      </c>
      <c r="Q1" s="2" t="s">
        <v>153</v>
      </c>
      <c r="R1" s="2" t="s">
        <v>154</v>
      </c>
      <c r="S1" s="2" t="s">
        <v>155</v>
      </c>
      <c r="T1" s="2" t="s">
        <v>156</v>
      </c>
      <c r="U1" s="2" t="s">
        <v>157</v>
      </c>
      <c r="V1" s="2" t="s">
        <v>158</v>
      </c>
    </row>
    <row r="2" s="1" customFormat="1" spans="1:22">
      <c r="A2" s="1" t="s">
        <v>159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164</v>
      </c>
      <c r="G2" s="1" t="s">
        <v>165</v>
      </c>
      <c r="H2" s="1" t="s">
        <v>166</v>
      </c>
      <c r="I2" s="1" t="s">
        <v>167</v>
      </c>
      <c r="J2" s="1" t="s">
        <v>168</v>
      </c>
      <c r="K2" s="1" t="s">
        <v>167</v>
      </c>
      <c r="L2" s="1" t="s">
        <v>167</v>
      </c>
      <c r="M2" s="1" t="s">
        <v>169</v>
      </c>
      <c r="N2" s="1" t="s">
        <v>169</v>
      </c>
      <c r="O2" s="1" t="s">
        <v>167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  <c r="U2" s="1" t="s">
        <v>175</v>
      </c>
      <c r="V2" s="1" t="s">
        <v>176</v>
      </c>
    </row>
    <row r="3" s="1" customFormat="1" spans="1:22">
      <c r="A3" s="3">
        <v>999224766002161</v>
      </c>
      <c r="B3" s="1" t="s">
        <v>160</v>
      </c>
      <c r="C3" s="1" t="s">
        <v>177</v>
      </c>
      <c r="D3" s="1" t="s">
        <v>162</v>
      </c>
      <c r="E3" s="1" t="s">
        <v>178</v>
      </c>
      <c r="F3" s="1" t="s">
        <v>179</v>
      </c>
      <c r="G3" s="1" t="s">
        <v>164</v>
      </c>
      <c r="H3" s="1" t="s">
        <v>166</v>
      </c>
      <c r="I3" s="1" t="s">
        <v>180</v>
      </c>
      <c r="J3" s="1" t="s">
        <v>30</v>
      </c>
      <c r="K3" s="1" t="s">
        <v>181</v>
      </c>
      <c r="L3" s="1" t="s">
        <v>181</v>
      </c>
      <c r="M3" s="1" t="s">
        <v>169</v>
      </c>
      <c r="N3" s="1" t="s">
        <v>169</v>
      </c>
      <c r="O3" s="1" t="s">
        <v>167</v>
      </c>
      <c r="P3" s="1" t="s">
        <v>170</v>
      </c>
      <c r="Q3" s="1" t="s">
        <v>171</v>
      </c>
      <c r="R3" s="1" t="s">
        <v>182</v>
      </c>
      <c r="S3" s="1" t="s">
        <v>173</v>
      </c>
      <c r="T3" s="1" t="s">
        <v>174</v>
      </c>
      <c r="U3" s="1" t="s">
        <v>175</v>
      </c>
      <c r="V3" s="1" t="s">
        <v>176</v>
      </c>
    </row>
    <row r="4" s="1" customFormat="1" spans="1:22">
      <c r="A4" s="3">
        <v>999225077651360</v>
      </c>
      <c r="B4" s="1" t="s">
        <v>183</v>
      </c>
      <c r="C4" s="1" t="s">
        <v>184</v>
      </c>
      <c r="D4" s="1" t="s">
        <v>185</v>
      </c>
      <c r="E4" s="1" t="s">
        <v>186</v>
      </c>
      <c r="F4" s="1" t="s">
        <v>164</v>
      </c>
      <c r="G4" s="1" t="s">
        <v>187</v>
      </c>
      <c r="H4" s="1" t="s">
        <v>166</v>
      </c>
      <c r="I4" s="1" t="s">
        <v>188</v>
      </c>
      <c r="J4" s="1" t="s">
        <v>30</v>
      </c>
      <c r="K4" s="1" t="s">
        <v>189</v>
      </c>
      <c r="L4" s="1" t="s">
        <v>189</v>
      </c>
      <c r="M4" s="1" t="s">
        <v>169</v>
      </c>
      <c r="N4" s="1" t="s">
        <v>169</v>
      </c>
      <c r="O4" s="1" t="s">
        <v>167</v>
      </c>
      <c r="P4" s="1" t="s">
        <v>170</v>
      </c>
      <c r="Q4" s="1" t="s">
        <v>171</v>
      </c>
      <c r="R4" s="1" t="s">
        <v>190</v>
      </c>
      <c r="S4" s="1" t="s">
        <v>173</v>
      </c>
      <c r="T4" s="1" t="s">
        <v>174</v>
      </c>
      <c r="U4" s="1" t="s">
        <v>175</v>
      </c>
      <c r="V4" s="1" t="s">
        <v>176</v>
      </c>
    </row>
    <row r="5" s="1" customFormat="1" spans="1:22">
      <c r="A5" s="3">
        <v>999225253846403</v>
      </c>
      <c r="B5" s="1" t="s">
        <v>191</v>
      </c>
      <c r="C5" s="1" t="s">
        <v>192</v>
      </c>
      <c r="D5" s="1" t="s">
        <v>162</v>
      </c>
      <c r="E5" s="1" t="s">
        <v>193</v>
      </c>
      <c r="F5" s="1" t="s">
        <v>194</v>
      </c>
      <c r="G5" s="1" t="s">
        <v>195</v>
      </c>
      <c r="H5" s="1" t="s">
        <v>166</v>
      </c>
      <c r="I5" s="1" t="s">
        <v>196</v>
      </c>
      <c r="J5" s="1" t="s">
        <v>30</v>
      </c>
      <c r="K5" s="1" t="s">
        <v>197</v>
      </c>
      <c r="L5" s="1" t="s">
        <v>197</v>
      </c>
      <c r="M5" s="1" t="s">
        <v>169</v>
      </c>
      <c r="N5" s="1" t="s">
        <v>169</v>
      </c>
      <c r="O5" s="1" t="s">
        <v>167</v>
      </c>
      <c r="P5" s="1" t="s">
        <v>170</v>
      </c>
      <c r="Q5" s="1" t="s">
        <v>171</v>
      </c>
      <c r="R5" s="1" t="s">
        <v>198</v>
      </c>
      <c r="S5" s="1" t="s">
        <v>173</v>
      </c>
      <c r="T5" s="1" t="s">
        <v>174</v>
      </c>
      <c r="U5" s="1" t="s">
        <v>175</v>
      </c>
      <c r="V5" s="1" t="s">
        <v>176</v>
      </c>
    </row>
    <row r="6" s="1" customFormat="1" spans="1:22">
      <c r="A6" s="3">
        <v>999225254394218</v>
      </c>
      <c r="B6" s="1" t="s">
        <v>191</v>
      </c>
      <c r="C6" s="1" t="s">
        <v>199</v>
      </c>
      <c r="D6" s="1" t="s">
        <v>162</v>
      </c>
      <c r="E6" s="1" t="s">
        <v>163</v>
      </c>
      <c r="F6" s="1" t="s">
        <v>195</v>
      </c>
      <c r="G6" s="1" t="s">
        <v>165</v>
      </c>
      <c r="H6" s="1" t="s">
        <v>166</v>
      </c>
      <c r="I6" s="1" t="s">
        <v>200</v>
      </c>
      <c r="J6" s="1" t="s">
        <v>30</v>
      </c>
      <c r="K6" s="1" t="s">
        <v>201</v>
      </c>
      <c r="L6" s="1" t="s">
        <v>201</v>
      </c>
      <c r="M6" s="1" t="s">
        <v>169</v>
      </c>
      <c r="N6" s="1" t="s">
        <v>169</v>
      </c>
      <c r="O6" s="1" t="s">
        <v>167</v>
      </c>
      <c r="P6" s="1" t="s">
        <v>170</v>
      </c>
      <c r="Q6" s="1" t="s">
        <v>171</v>
      </c>
      <c r="R6" s="1" t="s">
        <v>202</v>
      </c>
      <c r="S6" s="1" t="s">
        <v>173</v>
      </c>
      <c r="T6" s="1" t="s">
        <v>174</v>
      </c>
      <c r="U6" s="1" t="s">
        <v>175</v>
      </c>
      <c r="V6" s="1" t="s">
        <v>176</v>
      </c>
    </row>
    <row r="7" s="1" customFormat="1" spans="1:22">
      <c r="A7" s="3">
        <v>999225338998099</v>
      </c>
      <c r="B7" s="1" t="s">
        <v>203</v>
      </c>
      <c r="C7" s="1" t="s">
        <v>204</v>
      </c>
      <c r="D7" s="1" t="s">
        <v>185</v>
      </c>
      <c r="E7" s="1" t="s">
        <v>205</v>
      </c>
      <c r="F7" s="1" t="s">
        <v>206</v>
      </c>
      <c r="G7" s="1" t="s">
        <v>187</v>
      </c>
      <c r="H7" s="1" t="s">
        <v>166</v>
      </c>
      <c r="I7" s="1" t="s">
        <v>207</v>
      </c>
      <c r="J7" s="1" t="s">
        <v>30</v>
      </c>
      <c r="K7" s="1" t="s">
        <v>208</v>
      </c>
      <c r="L7" s="1" t="s">
        <v>208</v>
      </c>
      <c r="M7" s="1" t="s">
        <v>169</v>
      </c>
      <c r="N7" s="1" t="s">
        <v>169</v>
      </c>
      <c r="O7" s="1" t="s">
        <v>167</v>
      </c>
      <c r="P7" s="1" t="s">
        <v>170</v>
      </c>
      <c r="Q7" s="1" t="s">
        <v>171</v>
      </c>
      <c r="R7" s="1" t="s">
        <v>209</v>
      </c>
      <c r="S7" s="1" t="s">
        <v>173</v>
      </c>
      <c r="T7" s="1" t="s">
        <v>174</v>
      </c>
      <c r="U7" s="1" t="s">
        <v>175</v>
      </c>
      <c r="V7" s="1" t="s">
        <v>176</v>
      </c>
    </row>
    <row r="8" s="1" customFormat="1" spans="1:22">
      <c r="A8" s="3">
        <v>999225340285040</v>
      </c>
      <c r="B8" s="1" t="s">
        <v>203</v>
      </c>
      <c r="C8" s="1" t="s">
        <v>210</v>
      </c>
      <c r="D8" s="1" t="s">
        <v>185</v>
      </c>
      <c r="E8" s="1" t="s">
        <v>211</v>
      </c>
      <c r="F8" s="1" t="s">
        <v>179</v>
      </c>
      <c r="G8" s="1" t="s">
        <v>206</v>
      </c>
      <c r="H8" s="1" t="s">
        <v>166</v>
      </c>
      <c r="I8" s="1" t="s">
        <v>212</v>
      </c>
      <c r="J8" s="1" t="s">
        <v>30</v>
      </c>
      <c r="K8" s="1" t="s">
        <v>213</v>
      </c>
      <c r="L8" s="1" t="s">
        <v>213</v>
      </c>
      <c r="M8" s="1" t="s">
        <v>169</v>
      </c>
      <c r="N8" s="1" t="s">
        <v>169</v>
      </c>
      <c r="O8" s="1" t="s">
        <v>167</v>
      </c>
      <c r="P8" s="1" t="s">
        <v>170</v>
      </c>
      <c r="Q8" s="1" t="s">
        <v>171</v>
      </c>
      <c r="R8" s="1" t="s">
        <v>214</v>
      </c>
      <c r="S8" s="1" t="s">
        <v>173</v>
      </c>
      <c r="T8" s="1" t="s">
        <v>174</v>
      </c>
      <c r="U8" s="1" t="s">
        <v>175</v>
      </c>
      <c r="V8" s="1" t="s">
        <v>176</v>
      </c>
    </row>
    <row r="9" s="1" customFormat="1" spans="1:22">
      <c r="A9" s="3">
        <v>999225348808919</v>
      </c>
      <c r="B9" s="1" t="s">
        <v>203</v>
      </c>
      <c r="C9" s="1" t="s">
        <v>215</v>
      </c>
      <c r="D9" s="1" t="s">
        <v>185</v>
      </c>
      <c r="E9" s="1" t="s">
        <v>216</v>
      </c>
      <c r="F9" s="1" t="s">
        <v>179</v>
      </c>
      <c r="G9" s="1" t="s">
        <v>187</v>
      </c>
      <c r="H9" s="1" t="s">
        <v>166</v>
      </c>
      <c r="I9" s="1" t="s">
        <v>217</v>
      </c>
      <c r="J9" s="1" t="s">
        <v>30</v>
      </c>
      <c r="K9" s="1" t="s">
        <v>218</v>
      </c>
      <c r="L9" s="1" t="s">
        <v>218</v>
      </c>
      <c r="M9" s="1" t="s">
        <v>169</v>
      </c>
      <c r="N9" s="1" t="s">
        <v>169</v>
      </c>
      <c r="O9" s="1" t="s">
        <v>167</v>
      </c>
      <c r="P9" s="1" t="s">
        <v>170</v>
      </c>
      <c r="Q9" s="1" t="s">
        <v>171</v>
      </c>
      <c r="R9" s="1" t="s">
        <v>219</v>
      </c>
      <c r="S9" s="1" t="s">
        <v>173</v>
      </c>
      <c r="T9" s="1" t="s">
        <v>174</v>
      </c>
      <c r="U9" s="1" t="s">
        <v>175</v>
      </c>
      <c r="V9" s="1" t="s">
        <v>176</v>
      </c>
    </row>
    <row r="10" s="1" customFormat="1" spans="1:22">
      <c r="A10" s="3">
        <v>999225355480153</v>
      </c>
      <c r="B10" s="1" t="s">
        <v>203</v>
      </c>
      <c r="C10" s="1" t="s">
        <v>220</v>
      </c>
      <c r="D10" s="1" t="s">
        <v>221</v>
      </c>
      <c r="E10" s="1" t="s">
        <v>222</v>
      </c>
      <c r="F10" s="1" t="s">
        <v>223</v>
      </c>
      <c r="G10" s="1" t="s">
        <v>206</v>
      </c>
      <c r="H10" s="1" t="s">
        <v>166</v>
      </c>
      <c r="I10" s="1" t="s">
        <v>224</v>
      </c>
      <c r="J10" s="1" t="s">
        <v>30</v>
      </c>
      <c r="K10" s="1" t="s">
        <v>225</v>
      </c>
      <c r="L10" s="1" t="s">
        <v>225</v>
      </c>
      <c r="M10" s="1" t="s">
        <v>169</v>
      </c>
      <c r="N10" s="1" t="s">
        <v>169</v>
      </c>
      <c r="O10" s="1" t="s">
        <v>167</v>
      </c>
      <c r="P10" s="1" t="s">
        <v>170</v>
      </c>
      <c r="Q10" s="1" t="s">
        <v>171</v>
      </c>
      <c r="R10" s="1" t="s">
        <v>226</v>
      </c>
      <c r="S10" s="1" t="s">
        <v>173</v>
      </c>
      <c r="T10" s="1" t="s">
        <v>174</v>
      </c>
      <c r="U10" s="1" t="s">
        <v>175</v>
      </c>
      <c r="V10" s="1" t="s">
        <v>227</v>
      </c>
    </row>
    <row r="11" s="1" customFormat="1" spans="1:22">
      <c r="A11" s="3">
        <v>999225489145617</v>
      </c>
      <c r="B11" s="1" t="s">
        <v>228</v>
      </c>
      <c r="C11" s="1" t="s">
        <v>229</v>
      </c>
      <c r="D11" s="1" t="s">
        <v>230</v>
      </c>
      <c r="E11" s="1" t="s">
        <v>231</v>
      </c>
      <c r="F11" s="1" t="s">
        <v>179</v>
      </c>
      <c r="G11" s="1" t="s">
        <v>195</v>
      </c>
      <c r="H11" s="1" t="s">
        <v>166</v>
      </c>
      <c r="I11" s="1" t="s">
        <v>232</v>
      </c>
      <c r="J11" s="1" t="s">
        <v>30</v>
      </c>
      <c r="K11" s="1" t="s">
        <v>233</v>
      </c>
      <c r="L11" s="1" t="s">
        <v>233</v>
      </c>
      <c r="M11" s="1" t="s">
        <v>169</v>
      </c>
      <c r="N11" s="1" t="s">
        <v>169</v>
      </c>
      <c r="O11" s="1" t="s">
        <v>167</v>
      </c>
      <c r="P11" s="1" t="s">
        <v>170</v>
      </c>
      <c r="Q11" s="1" t="s">
        <v>171</v>
      </c>
      <c r="R11" s="1" t="s">
        <v>234</v>
      </c>
      <c r="S11" s="1" t="s">
        <v>173</v>
      </c>
      <c r="T11" s="1" t="s">
        <v>174</v>
      </c>
      <c r="U11" s="1" t="s">
        <v>175</v>
      </c>
      <c r="V11" s="1" t="s">
        <v>227</v>
      </c>
    </row>
    <row r="12" s="1" customFormat="1" spans="1:22">
      <c r="A12" s="3">
        <v>999225489154779</v>
      </c>
      <c r="B12" s="1" t="s">
        <v>228</v>
      </c>
      <c r="C12" s="1" t="s">
        <v>235</v>
      </c>
      <c r="D12" s="1" t="s">
        <v>230</v>
      </c>
      <c r="E12" s="1" t="s">
        <v>236</v>
      </c>
      <c r="F12" s="1" t="s">
        <v>179</v>
      </c>
      <c r="G12" s="1" t="s">
        <v>195</v>
      </c>
      <c r="H12" s="1" t="s">
        <v>166</v>
      </c>
      <c r="I12" s="1" t="s">
        <v>232</v>
      </c>
      <c r="J12" s="1" t="s">
        <v>30</v>
      </c>
      <c r="K12" s="1" t="s">
        <v>233</v>
      </c>
      <c r="L12" s="1" t="s">
        <v>233</v>
      </c>
      <c r="M12" s="1" t="s">
        <v>169</v>
      </c>
      <c r="N12" s="1" t="s">
        <v>169</v>
      </c>
      <c r="O12" s="1" t="s">
        <v>167</v>
      </c>
      <c r="P12" s="1" t="s">
        <v>170</v>
      </c>
      <c r="Q12" s="1" t="s">
        <v>171</v>
      </c>
      <c r="R12" s="1" t="s">
        <v>237</v>
      </c>
      <c r="S12" s="1" t="s">
        <v>173</v>
      </c>
      <c r="T12" s="1" t="s">
        <v>174</v>
      </c>
      <c r="U12" s="1" t="s">
        <v>175</v>
      </c>
      <c r="V12" s="1" t="s">
        <v>227</v>
      </c>
    </row>
    <row r="13" s="1" customFormat="1" spans="1:22">
      <c r="A13" s="3">
        <v>999225509164659</v>
      </c>
      <c r="B13" s="1" t="s">
        <v>238</v>
      </c>
      <c r="C13" s="1" t="s">
        <v>239</v>
      </c>
      <c r="D13" s="1" t="s">
        <v>185</v>
      </c>
      <c r="E13" s="1" t="s">
        <v>240</v>
      </c>
      <c r="F13" s="1" t="s">
        <v>223</v>
      </c>
      <c r="G13" s="1" t="s">
        <v>164</v>
      </c>
      <c r="H13" s="1" t="s">
        <v>166</v>
      </c>
      <c r="I13" s="1" t="s">
        <v>241</v>
      </c>
      <c r="J13" s="1" t="s">
        <v>30</v>
      </c>
      <c r="K13" s="1" t="s">
        <v>242</v>
      </c>
      <c r="L13" s="1" t="s">
        <v>242</v>
      </c>
      <c r="M13" s="1" t="s">
        <v>169</v>
      </c>
      <c r="N13" s="1" t="s">
        <v>169</v>
      </c>
      <c r="O13" s="1" t="s">
        <v>167</v>
      </c>
      <c r="P13" s="1" t="s">
        <v>170</v>
      </c>
      <c r="Q13" s="1" t="s">
        <v>171</v>
      </c>
      <c r="R13" s="1" t="s">
        <v>243</v>
      </c>
      <c r="S13" s="1" t="s">
        <v>173</v>
      </c>
      <c r="T13" s="1" t="s">
        <v>174</v>
      </c>
      <c r="U13" s="1" t="s">
        <v>175</v>
      </c>
      <c r="V13" s="1" t="s">
        <v>176</v>
      </c>
    </row>
    <row r="14" s="1" customFormat="1" spans="1:22">
      <c r="A14" s="3">
        <v>999225529985677</v>
      </c>
      <c r="B14" s="1" t="s">
        <v>244</v>
      </c>
      <c r="C14" s="1" t="s">
        <v>245</v>
      </c>
      <c r="D14" s="1" t="s">
        <v>185</v>
      </c>
      <c r="E14" s="1" t="s">
        <v>246</v>
      </c>
      <c r="F14" s="1" t="s">
        <v>179</v>
      </c>
      <c r="G14" s="1" t="s">
        <v>195</v>
      </c>
      <c r="H14" s="1" t="s">
        <v>166</v>
      </c>
      <c r="I14" s="1" t="s">
        <v>247</v>
      </c>
      <c r="J14" s="1" t="s">
        <v>30</v>
      </c>
      <c r="K14" s="1" t="s">
        <v>248</v>
      </c>
      <c r="L14" s="1" t="s">
        <v>248</v>
      </c>
      <c r="M14" s="1" t="s">
        <v>169</v>
      </c>
      <c r="N14" s="1" t="s">
        <v>169</v>
      </c>
      <c r="O14" s="1" t="s">
        <v>167</v>
      </c>
      <c r="P14" s="1" t="s">
        <v>170</v>
      </c>
      <c r="Q14" s="1" t="s">
        <v>171</v>
      </c>
      <c r="R14" s="1" t="s">
        <v>249</v>
      </c>
      <c r="S14" s="1" t="s">
        <v>173</v>
      </c>
      <c r="T14" s="1" t="s">
        <v>174</v>
      </c>
      <c r="U14" s="1" t="s">
        <v>175</v>
      </c>
      <c r="V14" s="1" t="s">
        <v>176</v>
      </c>
    </row>
    <row r="15" s="1" customFormat="1" spans="1:22">
      <c r="A15" s="3">
        <v>999225615175370</v>
      </c>
      <c r="B15" s="1" t="s">
        <v>250</v>
      </c>
      <c r="C15" s="1" t="s">
        <v>251</v>
      </c>
      <c r="D15" s="1" t="s">
        <v>252</v>
      </c>
      <c r="E15" s="1" t="s">
        <v>253</v>
      </c>
      <c r="F15" s="1" t="s">
        <v>194</v>
      </c>
      <c r="G15" s="1" t="s">
        <v>223</v>
      </c>
      <c r="H15" s="1" t="s">
        <v>166</v>
      </c>
      <c r="I15" s="1" t="s">
        <v>254</v>
      </c>
      <c r="J15" s="1" t="s">
        <v>30</v>
      </c>
      <c r="K15" s="1" t="s">
        <v>255</v>
      </c>
      <c r="L15" s="1" t="s">
        <v>255</v>
      </c>
      <c r="M15" s="1" t="s">
        <v>169</v>
      </c>
      <c r="N15" s="1" t="s">
        <v>169</v>
      </c>
      <c r="O15" s="1" t="s">
        <v>167</v>
      </c>
      <c r="P15" s="1" t="s">
        <v>170</v>
      </c>
      <c r="Q15" s="1" t="s">
        <v>171</v>
      </c>
      <c r="R15" s="1" t="s">
        <v>256</v>
      </c>
      <c r="S15" s="1" t="s">
        <v>173</v>
      </c>
      <c r="T15" s="1" t="s">
        <v>174</v>
      </c>
      <c r="U15" s="1" t="s">
        <v>175</v>
      </c>
      <c r="V15" s="1" t="s">
        <v>257</v>
      </c>
    </row>
    <row r="16" s="1" customFormat="1" spans="1:22">
      <c r="A16" s="3">
        <v>999225718621688</v>
      </c>
      <c r="B16" s="1" t="s">
        <v>258</v>
      </c>
      <c r="C16" s="1" t="s">
        <v>259</v>
      </c>
      <c r="D16" s="1" t="s">
        <v>260</v>
      </c>
      <c r="E16" s="1" t="s">
        <v>261</v>
      </c>
      <c r="F16" s="1" t="s">
        <v>194</v>
      </c>
      <c r="G16" s="1" t="s">
        <v>164</v>
      </c>
      <c r="H16" s="1" t="s">
        <v>166</v>
      </c>
      <c r="I16" s="1" t="s">
        <v>262</v>
      </c>
      <c r="J16" s="1" t="s">
        <v>30</v>
      </c>
      <c r="K16" s="1" t="s">
        <v>263</v>
      </c>
      <c r="L16" s="1" t="s">
        <v>263</v>
      </c>
      <c r="M16" s="1" t="s">
        <v>169</v>
      </c>
      <c r="N16" s="1" t="s">
        <v>169</v>
      </c>
      <c r="O16" s="1" t="s">
        <v>167</v>
      </c>
      <c r="P16" s="1" t="s">
        <v>170</v>
      </c>
      <c r="Q16" s="1" t="s">
        <v>171</v>
      </c>
      <c r="R16" s="1" t="s">
        <v>264</v>
      </c>
      <c r="S16" s="1" t="s">
        <v>173</v>
      </c>
      <c r="T16" s="1" t="s">
        <v>174</v>
      </c>
      <c r="U16" s="1" t="s">
        <v>175</v>
      </c>
      <c r="V16" s="1" t="s">
        <v>176</v>
      </c>
    </row>
    <row r="17" s="1" customFormat="1" spans="1:22">
      <c r="A17" s="3">
        <v>999225978915446</v>
      </c>
      <c r="B17" s="1" t="s">
        <v>265</v>
      </c>
      <c r="C17" s="1" t="s">
        <v>266</v>
      </c>
      <c r="D17" s="1" t="s">
        <v>267</v>
      </c>
      <c r="E17" s="1" t="s">
        <v>268</v>
      </c>
      <c r="F17" s="1" t="s">
        <v>269</v>
      </c>
      <c r="G17" s="1" t="s">
        <v>223</v>
      </c>
      <c r="H17" s="1" t="s">
        <v>166</v>
      </c>
      <c r="I17" s="1" t="s">
        <v>270</v>
      </c>
      <c r="J17" s="1" t="s">
        <v>30</v>
      </c>
      <c r="K17" s="1" t="s">
        <v>271</v>
      </c>
      <c r="L17" s="1" t="s">
        <v>271</v>
      </c>
      <c r="M17" s="1" t="s">
        <v>169</v>
      </c>
      <c r="N17" s="1" t="s">
        <v>169</v>
      </c>
      <c r="O17" s="1" t="s">
        <v>167</v>
      </c>
      <c r="P17" s="1" t="s">
        <v>170</v>
      </c>
      <c r="Q17" s="1" t="s">
        <v>171</v>
      </c>
      <c r="R17" s="1" t="s">
        <v>272</v>
      </c>
      <c r="S17" s="1" t="s">
        <v>173</v>
      </c>
      <c r="T17" s="1" t="s">
        <v>174</v>
      </c>
      <c r="U17" s="1" t="s">
        <v>175</v>
      </c>
      <c r="V17" s="1" t="s">
        <v>257</v>
      </c>
    </row>
    <row r="18" s="1" customFormat="1" spans="1:22">
      <c r="A18" s="3">
        <v>999225978980206</v>
      </c>
      <c r="B18" s="1" t="s">
        <v>265</v>
      </c>
      <c r="C18" s="1" t="s">
        <v>273</v>
      </c>
      <c r="D18" s="1" t="s">
        <v>267</v>
      </c>
      <c r="E18" s="1" t="s">
        <v>274</v>
      </c>
      <c r="F18" s="1" t="s">
        <v>269</v>
      </c>
      <c r="G18" s="1" t="s">
        <v>223</v>
      </c>
      <c r="H18" s="1" t="s">
        <v>166</v>
      </c>
      <c r="I18" s="1" t="s">
        <v>275</v>
      </c>
      <c r="J18" s="1" t="s">
        <v>30</v>
      </c>
      <c r="K18" s="1" t="s">
        <v>276</v>
      </c>
      <c r="L18" s="1" t="s">
        <v>276</v>
      </c>
      <c r="M18" s="1" t="s">
        <v>169</v>
      </c>
      <c r="N18" s="1" t="s">
        <v>169</v>
      </c>
      <c r="O18" s="1" t="s">
        <v>167</v>
      </c>
      <c r="P18" s="1" t="s">
        <v>170</v>
      </c>
      <c r="Q18" s="1" t="s">
        <v>171</v>
      </c>
      <c r="R18" s="1" t="s">
        <v>277</v>
      </c>
      <c r="S18" s="1" t="s">
        <v>173</v>
      </c>
      <c r="T18" s="1" t="s">
        <v>174</v>
      </c>
      <c r="U18" s="1" t="s">
        <v>175</v>
      </c>
      <c r="V18" s="1" t="s">
        <v>257</v>
      </c>
    </row>
    <row r="19" s="1" customFormat="1" spans="1:22">
      <c r="A19" s="3">
        <v>999225979085187</v>
      </c>
      <c r="B19" s="1" t="s">
        <v>265</v>
      </c>
      <c r="C19" s="1" t="s">
        <v>278</v>
      </c>
      <c r="D19" s="1" t="s">
        <v>267</v>
      </c>
      <c r="E19" s="1" t="s">
        <v>279</v>
      </c>
      <c r="F19" s="1" t="s">
        <v>269</v>
      </c>
      <c r="G19" s="1" t="s">
        <v>223</v>
      </c>
      <c r="H19" s="1" t="s">
        <v>166</v>
      </c>
      <c r="I19" s="1" t="s">
        <v>270</v>
      </c>
      <c r="J19" s="1" t="s">
        <v>30</v>
      </c>
      <c r="K19" s="1" t="s">
        <v>271</v>
      </c>
      <c r="L19" s="1" t="s">
        <v>271</v>
      </c>
      <c r="M19" s="1" t="s">
        <v>169</v>
      </c>
      <c r="N19" s="1" t="s">
        <v>169</v>
      </c>
      <c r="O19" s="1" t="s">
        <v>167</v>
      </c>
      <c r="P19" s="1" t="s">
        <v>170</v>
      </c>
      <c r="Q19" s="1" t="s">
        <v>171</v>
      </c>
      <c r="R19" s="1" t="s">
        <v>280</v>
      </c>
      <c r="S19" s="1" t="s">
        <v>173</v>
      </c>
      <c r="T19" s="1" t="s">
        <v>174</v>
      </c>
      <c r="U19" s="1" t="s">
        <v>175</v>
      </c>
      <c r="V19" s="1" t="s">
        <v>257</v>
      </c>
    </row>
    <row r="20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2023-08-21T01:44:31Z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