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<sst xmlns="http://schemas.openxmlformats.org/spreadsheetml/2006/main" count="635" uniqueCount="229">
  <si>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</si>
  <si>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</si>
  <si>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</si>
  <si>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</si>
  <si>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</si>
  <si>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</si>
  <si>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</si>
  <si>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</si>
  <si>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</si>
  <si>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</si>
  <si>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</si>
  <si>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</si>
  <si>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</si>
  <si>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</si>
  <si>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</si>
  <si>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</si>
  <si>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</si>
  <si>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</si>
  <si>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</si>
  <si>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</si>
  <si>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</si>
  <si>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</si>
  <si>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</si>
  <si>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</si>
  <si>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</si>
  <si>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999224679927852	</t>
  </si>
  <si>
    <t>Ctrip</t>
  </si>
  <si>
    <t>正常</t>
  </si>
  <si>
    <t>[香港]香港九龙海逸君绰酒店(Harbour Grand Kowloon)(17095949)</t>
  </si>
  <si>
    <t>高级客房(至少连住2晚及以上)&lt;特惠&gt;&lt;双人入住&gt;&lt;内宾&gt;&lt;无早&gt;</t>
  </si>
  <si>
    <t>CNY</t>
  </si>
  <si>
    <t>ZHOU/NANNAN</t>
  </si>
  <si>
    <t>CA363230822CNY</t>
  </si>
  <si>
    <t>未提现</t>
  </si>
  <si>
    <t>携程开票</t>
  </si>
  <si>
    <t xml:space="preserve">3479804	</t>
  </si>
  <si>
    <t xml:space="preserve">	</t>
  </si>
  <si>
    <t xml:space="preserve">999225060584335	</t>
  </si>
  <si>
    <t>[香港]香港九龙酒店(The Kowloon Hotel)(9826444)</t>
  </si>
  <si>
    <t>豪华房(至少提前5天预订)(至少连住2晚及以上)&lt;双人入住&gt;&lt;内宾&gt;&lt;无早&gt;</t>
  </si>
  <si>
    <t>FAN/XIAORAO</t>
  </si>
  <si>
    <t xml:space="preserve">3577371	</t>
  </si>
  <si>
    <t xml:space="preserve">999225070777397	</t>
  </si>
  <si>
    <t>MAO/LINGJUAN,ZHOU/WENROU</t>
  </si>
  <si>
    <t xml:space="preserve">3579573	</t>
  </si>
  <si>
    <t xml:space="preserve">999225071062418	</t>
  </si>
  <si>
    <t>LING/HAOFAN,QIN/FANG</t>
  </si>
  <si>
    <t xml:space="preserve">3579614	</t>
  </si>
  <si>
    <t xml:space="preserve">999225219606636	</t>
  </si>
  <si>
    <t>XU/TIANFENG,XU/GUISONG,XU/WEIMING</t>
  </si>
  <si>
    <t xml:space="preserve">3612418	</t>
  </si>
  <si>
    <t xml:space="preserve">999225487120100	</t>
  </si>
  <si>
    <t>LIANG/SHIBIAO,JIA/JINXIANG,PENG/DEXING,CHEN/XIANPING</t>
  </si>
  <si>
    <t xml:space="preserve">3665859	</t>
  </si>
  <si>
    <t xml:space="preserve">999225558818043	</t>
  </si>
  <si>
    <t>LI/ZHIHONG,MA/WEIDONG</t>
  </si>
  <si>
    <t xml:space="preserve">3679947	</t>
  </si>
  <si>
    <t xml:space="preserve">25582054833	</t>
  </si>
  <si>
    <t>GU/SHIWEI,ZHU/YING</t>
  </si>
  <si>
    <t xml:space="preserve">3684586	</t>
  </si>
  <si>
    <t xml:space="preserve">25582547693	</t>
  </si>
  <si>
    <t>高级房(至少提前5天预订)(至少连住2晚及以上)&lt;双人入住&gt;&lt;内宾&gt;&lt;无早&gt;</t>
  </si>
  <si>
    <t>XIE/XIAOYI,CHEN/QINGJIANG</t>
  </si>
  <si>
    <t xml:space="preserve">3684824	</t>
  </si>
  <si>
    <t xml:space="preserve">999225621554039	</t>
  </si>
  <si>
    <t>[香港]历山酒店(Hotel Alexandra)(105646626)</t>
  </si>
  <si>
    <t>方块客房 (城市景观)(至少提前5天预订)(至少连住2晚及以上)&lt;双人入住&gt;&lt;内宾&gt;&lt;无早&gt;</t>
  </si>
  <si>
    <t>LIN/jingting,CHENG/YAMENG</t>
  </si>
  <si>
    <t xml:space="preserve">3692402	</t>
  </si>
  <si>
    <t xml:space="preserve">13059901	</t>
  </si>
  <si>
    <t xml:space="preserve">999225625389653	</t>
  </si>
  <si>
    <t>Liang/Jiefu,Lin/Jian</t>
  </si>
  <si>
    <t xml:space="preserve">3693391	</t>
  </si>
  <si>
    <t xml:space="preserve">999225634463217	</t>
  </si>
  <si>
    <t>Guo/Huifang</t>
  </si>
  <si>
    <t xml:space="preserve">3694452	</t>
  </si>
  <si>
    <t xml:space="preserve">999225662838848	</t>
  </si>
  <si>
    <t>LU/YUAN,YANG/HUA</t>
  </si>
  <si>
    <t xml:space="preserve">3701295	</t>
  </si>
  <si>
    <t xml:space="preserve">999225737240353	</t>
  </si>
  <si>
    <t>[香港]香港广易商务宾馆(家庭旅馆)(WIDE EVER HOSTEL)(2981749)</t>
  </si>
  <si>
    <t>大床房&lt;特惠专享&gt;&lt;双人入住&gt;&lt;无早&gt;</t>
  </si>
  <si>
    <t>LU/BIN</t>
  </si>
  <si>
    <t xml:space="preserve">3717039	</t>
  </si>
  <si>
    <t xml:space="preserve">25765255640	</t>
  </si>
  <si>
    <t>[梅州]梅州白天鹅迎宾馆(100697959)</t>
  </si>
  <si>
    <t>商务江景双床房&lt;双人入住&gt;&lt;限量抢购&gt;&lt;双早&gt;&lt;日历房套餐高价值&gt;&lt;新酒店礼盒&gt;</t>
  </si>
  <si>
    <t>何志清</t>
  </si>
  <si>
    <t xml:space="preserve">999225782739018	</t>
  </si>
  <si>
    <t>商务江景大床房&lt;特惠促销&gt;&lt;双人入住&gt;&lt;双早&gt;&lt;日历房套餐高价值&gt;&lt;新酒店礼盒&gt;</t>
  </si>
  <si>
    <t>钱洲</t>
  </si>
  <si>
    <t xml:space="preserve">999225798586389	</t>
  </si>
  <si>
    <t>商务江景大床房&lt;双人入住&gt;&lt;限量抢购&gt;&lt;双早&gt;&lt;日历房套餐高价值&gt;&lt;新酒店礼盒&gt;</t>
  </si>
  <si>
    <t>左政</t>
  </si>
  <si>
    <t xml:space="preserve">999225798943990	</t>
  </si>
  <si>
    <t>林江赟</t>
  </si>
  <si>
    <t xml:space="preserve">999225805057558	</t>
  </si>
  <si>
    <t>商务江景双床房&lt;特惠促销&gt;&lt;双人入住&gt;&lt;双早&gt;&lt;日历房套餐高价值&gt;&lt;新酒店礼盒&gt;</t>
  </si>
  <si>
    <t>袁惠忠,刘敏</t>
  </si>
  <si>
    <t xml:space="preserve">999225835512669	</t>
  </si>
  <si>
    <t>[梅州]梅州昌盛豪生大酒店(45834822)</t>
  </si>
  <si>
    <t>柚见好——非遗双床房&lt;超值特惠&gt;&lt;双人入住&gt;&lt;双早&gt;</t>
  </si>
  <si>
    <t>缪曙全</t>
  </si>
  <si>
    <t xml:space="preserve">999225835765454	</t>
  </si>
  <si>
    <t>周兴满</t>
  </si>
  <si>
    <t xml:space="preserve">596901	</t>
  </si>
  <si>
    <t xml:space="preserve">999225838600468	</t>
  </si>
  <si>
    <t>[梅州]梅州麓湖山酒店(67856423)</t>
  </si>
  <si>
    <t>标准双床房&lt;双人入住&gt;&lt;升级特惠&gt;&lt;双早&gt;</t>
  </si>
  <si>
    <t>李志浩,吴艺</t>
  </si>
  <si>
    <t xml:space="preserve">2843404	</t>
  </si>
  <si>
    <t xml:space="preserve">999225860861025	</t>
  </si>
  <si>
    <t>南京哲</t>
  </si>
  <si>
    <t xml:space="preserve">2848863	</t>
  </si>
  <si>
    <t>，</t>
  </si>
  <si>
    <t>202308021803310068</t>
  </si>
  <si>
    <t>202308031122020020</t>
  </si>
  <si>
    <t>202308032256560021</t>
  </si>
  <si>
    <t>202308032301100068</t>
  </si>
  <si>
    <t>202308041052540020</t>
  </si>
  <si>
    <t>202308051546500076</t>
  </si>
  <si>
    <t>202308051551260077</t>
  </si>
  <si>
    <t>202308051707450021</t>
  </si>
  <si>
    <t>202308061717100020</t>
  </si>
  <si>
    <t>A230822093910481</t>
  </si>
  <si>
    <t>房集；i230822093819 3656.8元</t>
  </si>
  <si>
    <t>CNY / HKD 当前参考汇率: 1.076481615</t>
  </si>
  <si>
    <t>总计： 53985.4 CNY/
58114.29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</si>
  <si>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</si>
  <si>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</si>
  <si>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</si>
  <si>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</si>
  <si>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</si>
  <si>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</si>
  <si>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</si>
  <si>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</si>
  <si>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</si>
  <si>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</si>
  <si>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</si>
  <si>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</si>
  <si>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</si>
  <si>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</si>
  <si>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</si>
  <si>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</si>
  <si>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</si>
  <si>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</si>
  <si>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</si>
  <si>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2023-06-09</t>
  </si>
  <si>
    <t>3479804</t>
  </si>
  <si>
    <t>香港九龙海逸君绰酒店</t>
  </si>
  <si>
    <t>ZHOU NANNAN</t>
  </si>
  <si>
    <t>2023-08-04</t>
  </si>
  <si>
    <t>2023-08-07</t>
  </si>
  <si>
    <t>退房日周结</t>
  </si>
  <si>
    <t>3287.00</t>
  </si>
  <si>
    <t>RMB</t>
  </si>
  <si>
    <t>0</t>
  </si>
  <si>
    <t>0.00</t>
  </si>
  <si>
    <t>携程国内直连(DD)</t>
  </si>
  <si>
    <t>01.011249</t>
  </si>
  <si>
    <t>2023-07-25 11:42:00</t>
  </si>
  <si>
    <t>否</t>
  </si>
  <si>
    <t>汇智国际旅游发展有限公司</t>
  </si>
  <si>
    <t>直采</t>
  </si>
  <si>
    <t>中国</t>
  </si>
  <si>
    <t>2023-07-01</t>
  </si>
  <si>
    <t>3577371</t>
  </si>
  <si>
    <t>香港九龙酒店</t>
  </si>
  <si>
    <t>FAN XIAORAO</t>
  </si>
  <si>
    <t>3142.00</t>
  </si>
  <si>
    <t>2023-07-04 15:24:08</t>
  </si>
  <si>
    <t>3579573</t>
  </si>
  <si>
    <t>MAO LINGJUAN,ZHOU WENROU</t>
  </si>
  <si>
    <t>2023-08-05</t>
  </si>
  <si>
    <t>2122.00</t>
  </si>
  <si>
    <t>2023-07-25 18:05:32</t>
  </si>
  <si>
    <t>3579614</t>
  </si>
  <si>
    <t>LING HAOFAN,QIN FANG</t>
  </si>
  <si>
    <t>2023-07-25 18:07:46</t>
  </si>
  <si>
    <t>2023-07-09</t>
  </si>
  <si>
    <t>3612418</t>
  </si>
  <si>
    <t>XU TIANFENG,XU GUISONG,XU WEIMING</t>
  </si>
  <si>
    <t>6708.00</t>
  </si>
  <si>
    <t>2023-07-25 13:47:47</t>
  </si>
  <si>
    <t>2023-07-21</t>
  </si>
  <si>
    <t>3665859</t>
  </si>
  <si>
    <t>LIANG SHIBIAO,JIA JINXIANG,PENG DEXING,CHEN XIANPING</t>
  </si>
  <si>
    <t>6782.00</t>
  </si>
  <si>
    <t>2023-07-28 14:54:06</t>
  </si>
  <si>
    <t>2023-07-24</t>
  </si>
  <si>
    <t>3679947</t>
  </si>
  <si>
    <t>LI ZHIHONG,MA WEIDONG</t>
  </si>
  <si>
    <t>3365.00</t>
  </si>
  <si>
    <t>2023-07-25 17:55:38</t>
  </si>
  <si>
    <t>2023-07-25</t>
  </si>
  <si>
    <t>3684586</t>
  </si>
  <si>
    <t>GU SHIWEI,ZHU YING</t>
  </si>
  <si>
    <t>2023-08-02</t>
  </si>
  <si>
    <t>5491.00</t>
  </si>
  <si>
    <t>2023-07-26 09:59:15</t>
  </si>
  <si>
    <t>3684824</t>
  </si>
  <si>
    <t>XIE XIAOYI,CHEN QINGJIANG</t>
  </si>
  <si>
    <t>5022.00</t>
  </si>
  <si>
    <t>2023-07-26 09:55:37</t>
  </si>
  <si>
    <t>2023-07-27</t>
  </si>
  <si>
    <t>3692402</t>
  </si>
  <si>
    <t>历山酒店</t>
  </si>
  <si>
    <t>LIN jingting,CHENG YAMENG</t>
  </si>
  <si>
    <t>2023-08-01</t>
  </si>
  <si>
    <t>5200.00</t>
  </si>
  <si>
    <t>2023-07-27 14:51:12</t>
  </si>
  <si>
    <t>3693391</t>
  </si>
  <si>
    <t>Liang Jiefu,Lin Jian</t>
  </si>
  <si>
    <t>2184.00</t>
  </si>
  <si>
    <t>2023-07-28 10:22:53</t>
  </si>
  <si>
    <t>3694452</t>
  </si>
  <si>
    <t>Guo Huifang</t>
  </si>
  <si>
    <t>2434.00</t>
  </si>
  <si>
    <t>2023-07-28 10:19:34</t>
  </si>
  <si>
    <t>2023-07-29</t>
  </si>
  <si>
    <t>3701295</t>
  </si>
  <si>
    <t>LU YUAN,YANG HUA</t>
  </si>
  <si>
    <t>2023-07-29 11:36:42</t>
  </si>
  <si>
    <t>3717039</t>
  </si>
  <si>
    <t>香港广易商务宾馆(家庭旅馆)</t>
  </si>
  <si>
    <t>LU BIN</t>
  </si>
  <si>
    <t>2023-08-06</t>
  </si>
  <si>
    <t>285.60</t>
  </si>
  <si>
    <t>2023-08-01 15:00:35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</si>
</sst>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15</xdr:col>
      <xdr:colOff>47625</xdr:colOff>
      <xdr:row>67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0696575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45142</v>
      </c>
      <c r="G2" s="6">
        <v>45145</v>
      </c>
      <c r="H2" s="4">
        <v>1</v>
      </c>
      <c r="I2" s="4">
        <v>3</v>
      </c>
      <c r="J2" s="4">
        <v>3</v>
      </c>
      <c r="K2" s="4" t="s">
        <v>30</v>
      </c>
      <c r="L2" s="4">
        <v>3287</v>
      </c>
      <c r="M2" s="4">
        <v>3287</v>
      </c>
      <c r="N2" s="4" t="s">
        <v>31</v>
      </c>
      <c r="O2" s="4" t="s">
        <v>32</v>
      </c>
      <c r="P2" s="4" t="s">
        <v>33</v>
      </c>
      <c r="Q2" s="4">
        <v>0</v>
      </c>
      <c r="R2" s="7">
        <v>45086.0000115741</v>
      </c>
      <c r="S2" s="6">
        <v>45160</v>
      </c>
      <c r="T2" s="4" t="s">
        <v>34</v>
      </c>
      <c r="U2" s="4">
        <v>3287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45142</v>
      </c>
      <c r="G3" s="6">
        <v>45145</v>
      </c>
      <c r="H3" s="4">
        <v>1</v>
      </c>
      <c r="I3" s="4">
        <v>3</v>
      </c>
      <c r="J3" s="4">
        <v>3</v>
      </c>
      <c r="K3" s="4" t="s">
        <v>30</v>
      </c>
      <c r="L3" s="4">
        <v>3142</v>
      </c>
      <c r="M3" s="4">
        <v>3142</v>
      </c>
      <c r="N3" s="4" t="s">
        <v>40</v>
      </c>
      <c r="O3" s="4" t="s">
        <v>32</v>
      </c>
      <c r="P3" s="4" t="s">
        <v>33</v>
      </c>
      <c r="Q3" s="4">
        <v>0</v>
      </c>
      <c r="R3" s="7">
        <v>45108</v>
      </c>
      <c r="S3" s="6">
        <v>45160</v>
      </c>
      <c r="T3" s="4" t="s">
        <v>34</v>
      </c>
      <c r="U3" s="4">
        <v>3142</v>
      </c>
      <c r="V3" s="4">
        <v>0</v>
      </c>
      <c r="W3" s="4">
        <v>1732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45143</v>
      </c>
      <c r="G4" s="6">
        <v>45145</v>
      </c>
      <c r="H4" s="4">
        <v>1</v>
      </c>
      <c r="I4" s="4">
        <v>2</v>
      </c>
      <c r="J4" s="4">
        <v>2</v>
      </c>
      <c r="K4" s="4" t="s">
        <v>30</v>
      </c>
      <c r="L4" s="4">
        <v>2122</v>
      </c>
      <c r="M4" s="4">
        <v>2122</v>
      </c>
      <c r="N4" s="4" t="s">
        <v>43</v>
      </c>
      <c r="O4" s="4" t="s">
        <v>32</v>
      </c>
      <c r="P4" s="4" t="s">
        <v>33</v>
      </c>
      <c r="Q4" s="4">
        <v>0</v>
      </c>
      <c r="R4" s="7">
        <v>45108.0000115741</v>
      </c>
      <c r="S4" s="6">
        <v>45160</v>
      </c>
      <c r="T4" s="4" t="s">
        <v>34</v>
      </c>
      <c r="U4" s="4">
        <v>2122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45143</v>
      </c>
      <c r="G5" s="6">
        <v>45145</v>
      </c>
      <c r="H5" s="4">
        <v>1</v>
      </c>
      <c r="I5" s="4">
        <v>2</v>
      </c>
      <c r="J5" s="4">
        <v>2</v>
      </c>
      <c r="K5" s="4" t="s">
        <v>30</v>
      </c>
      <c r="L5" s="4">
        <v>2122</v>
      </c>
      <c r="M5" s="4">
        <v>2122</v>
      </c>
      <c r="N5" s="4" t="s">
        <v>46</v>
      </c>
      <c r="O5" s="4" t="s">
        <v>32</v>
      </c>
      <c r="P5" s="4" t="s">
        <v>33</v>
      </c>
      <c r="Q5" s="4">
        <v>0</v>
      </c>
      <c r="R5" s="7">
        <v>45108.0000115741</v>
      </c>
      <c r="S5" s="6">
        <v>45160</v>
      </c>
      <c r="T5" s="4" t="s">
        <v>34</v>
      </c>
      <c r="U5" s="4">
        <v>2122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45143</v>
      </c>
      <c r="G6" s="6">
        <v>45145</v>
      </c>
      <c r="H6" s="4">
        <v>3</v>
      </c>
      <c r="I6" s="4">
        <v>2</v>
      </c>
      <c r="J6" s="4">
        <v>6</v>
      </c>
      <c r="K6" s="4" t="s">
        <v>30</v>
      </c>
      <c r="L6" s="4">
        <v>6708</v>
      </c>
      <c r="M6" s="4">
        <v>6708</v>
      </c>
      <c r="N6" s="4" t="s">
        <v>49</v>
      </c>
      <c r="O6" s="4" t="s">
        <v>32</v>
      </c>
      <c r="P6" s="4" t="s">
        <v>33</v>
      </c>
      <c r="Q6" s="4">
        <v>0</v>
      </c>
      <c r="R6" s="7">
        <v>45116.0000115741</v>
      </c>
      <c r="S6" s="6">
        <v>45160</v>
      </c>
      <c r="T6" s="4" t="s">
        <v>34</v>
      </c>
      <c r="U6" s="4">
        <v>6708</v>
      </c>
      <c r="V6" s="4">
        <v>0</v>
      </c>
      <c r="W6" s="4">
        <v>0</v>
      </c>
      <c r="X6" s="4" t="s">
        <v>50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45142</v>
      </c>
      <c r="G7" s="6">
        <v>45145</v>
      </c>
      <c r="H7" s="4">
        <v>2</v>
      </c>
      <c r="I7" s="4">
        <v>3</v>
      </c>
      <c r="J7" s="4">
        <v>6</v>
      </c>
      <c r="K7" s="4" t="s">
        <v>30</v>
      </c>
      <c r="L7" s="4">
        <v>6782</v>
      </c>
      <c r="M7" s="4">
        <v>6782</v>
      </c>
      <c r="N7" s="4" t="s">
        <v>52</v>
      </c>
      <c r="O7" s="4" t="s">
        <v>32</v>
      </c>
      <c r="P7" s="4" t="s">
        <v>33</v>
      </c>
      <c r="Q7" s="4">
        <v>0</v>
      </c>
      <c r="R7" s="7">
        <v>45128.0000115741</v>
      </c>
      <c r="S7" s="6">
        <v>45160</v>
      </c>
      <c r="T7" s="4" t="s">
        <v>34</v>
      </c>
      <c r="U7" s="4">
        <v>6782</v>
      </c>
      <c r="V7" s="4">
        <v>0</v>
      </c>
      <c r="W7" s="4">
        <v>0</v>
      </c>
      <c r="X7" s="4" t="s">
        <v>53</v>
      </c>
      <c r="Y7" s="4" t="s">
        <v>36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45142</v>
      </c>
      <c r="G8" s="6">
        <v>45145</v>
      </c>
      <c r="H8" s="4">
        <v>1</v>
      </c>
      <c r="I8" s="4">
        <v>3</v>
      </c>
      <c r="J8" s="4">
        <v>3</v>
      </c>
      <c r="K8" s="4" t="s">
        <v>30</v>
      </c>
      <c r="L8" s="4">
        <v>3365</v>
      </c>
      <c r="M8" s="4">
        <v>3365</v>
      </c>
      <c r="N8" s="4" t="s">
        <v>55</v>
      </c>
      <c r="O8" s="4" t="s">
        <v>32</v>
      </c>
      <c r="P8" s="4" t="s">
        <v>33</v>
      </c>
      <c r="Q8" s="4">
        <v>0</v>
      </c>
      <c r="R8" s="7">
        <v>45131</v>
      </c>
      <c r="S8" s="6">
        <v>45160</v>
      </c>
      <c r="T8" s="4" t="s">
        <v>34</v>
      </c>
      <c r="U8" s="4">
        <v>3365</v>
      </c>
      <c r="V8" s="4">
        <v>0</v>
      </c>
      <c r="W8" s="4">
        <v>0</v>
      </c>
      <c r="X8" s="4" t="s">
        <v>56</v>
      </c>
      <c r="Y8" s="4" t="s">
        <v>36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38</v>
      </c>
      <c r="E9" s="4" t="s">
        <v>39</v>
      </c>
      <c r="F9" s="6">
        <v>45140</v>
      </c>
      <c r="G9" s="6">
        <v>45145</v>
      </c>
      <c r="H9" s="4">
        <v>1</v>
      </c>
      <c r="I9" s="4">
        <v>5</v>
      </c>
      <c r="J9" s="4">
        <v>5</v>
      </c>
      <c r="K9" s="4" t="s">
        <v>30</v>
      </c>
      <c r="L9" s="4">
        <v>5491</v>
      </c>
      <c r="M9" s="4">
        <v>5491</v>
      </c>
      <c r="N9" s="4" t="s">
        <v>58</v>
      </c>
      <c r="O9" s="4" t="s">
        <v>32</v>
      </c>
      <c r="P9" s="4" t="s">
        <v>33</v>
      </c>
      <c r="Q9" s="4">
        <v>0</v>
      </c>
      <c r="R9" s="7">
        <v>45132</v>
      </c>
      <c r="S9" s="6">
        <v>45160</v>
      </c>
      <c r="T9" s="4" t="s">
        <v>34</v>
      </c>
      <c r="U9" s="4">
        <v>5491</v>
      </c>
      <c r="V9" s="4">
        <v>0</v>
      </c>
      <c r="W9" s="4">
        <v>0</v>
      </c>
      <c r="X9" s="4" t="s">
        <v>59</v>
      </c>
      <c r="Y9" s="4" t="s">
        <v>36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38</v>
      </c>
      <c r="E10" s="4" t="s">
        <v>61</v>
      </c>
      <c r="F10" s="6">
        <v>45140</v>
      </c>
      <c r="G10" s="6">
        <v>45145</v>
      </c>
      <c r="H10" s="4">
        <v>1</v>
      </c>
      <c r="I10" s="4">
        <v>5</v>
      </c>
      <c r="J10" s="4">
        <v>5</v>
      </c>
      <c r="K10" s="4" t="s">
        <v>30</v>
      </c>
      <c r="L10" s="4">
        <v>5022</v>
      </c>
      <c r="M10" s="4">
        <v>5022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45132.0000115741</v>
      </c>
      <c r="S10" s="6">
        <v>45160</v>
      </c>
      <c r="T10" s="4" t="s">
        <v>34</v>
      </c>
      <c r="U10" s="4">
        <v>5022</v>
      </c>
      <c r="V10" s="4">
        <v>0</v>
      </c>
      <c r="W10" s="4">
        <v>0</v>
      </c>
      <c r="X10" s="4" t="s">
        <v>63</v>
      </c>
      <c r="Y10" s="4" t="s">
        <v>36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45139</v>
      </c>
      <c r="G11" s="6">
        <v>45145</v>
      </c>
      <c r="H11" s="4">
        <v>1</v>
      </c>
      <c r="I11" s="4">
        <v>6</v>
      </c>
      <c r="J11" s="4">
        <v>6</v>
      </c>
      <c r="K11" s="4" t="s">
        <v>30</v>
      </c>
      <c r="L11" s="4">
        <v>5200</v>
      </c>
      <c r="M11" s="4">
        <v>5200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45134.0000115741</v>
      </c>
      <c r="S11" s="6">
        <v>45160</v>
      </c>
      <c r="T11" s="4" t="s">
        <v>34</v>
      </c>
      <c r="U11" s="4">
        <v>5200</v>
      </c>
      <c r="V11" s="4">
        <v>0</v>
      </c>
      <c r="W11" s="4">
        <v>0</v>
      </c>
      <c r="X11" s="4" t="s">
        <v>68</v>
      </c>
      <c r="Y11" s="4" t="s">
        <v>69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38</v>
      </c>
      <c r="E12" s="4" t="s">
        <v>39</v>
      </c>
      <c r="F12" s="6">
        <v>45143</v>
      </c>
      <c r="G12" s="6">
        <v>45145</v>
      </c>
      <c r="H12" s="4">
        <v>1</v>
      </c>
      <c r="I12" s="4">
        <v>2</v>
      </c>
      <c r="J12" s="4">
        <v>2</v>
      </c>
      <c r="K12" s="4" t="s">
        <v>30</v>
      </c>
      <c r="L12" s="4">
        <v>2184</v>
      </c>
      <c r="M12" s="4">
        <v>2184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45134.0000115741</v>
      </c>
      <c r="S12" s="6">
        <v>45160</v>
      </c>
      <c r="T12" s="4" t="s">
        <v>34</v>
      </c>
      <c r="U12" s="4">
        <v>2184</v>
      </c>
      <c r="V12" s="4">
        <v>0</v>
      </c>
      <c r="W12" s="4">
        <v>0</v>
      </c>
      <c r="X12" s="4" t="s">
        <v>72</v>
      </c>
      <c r="Y12" s="4" t="s">
        <v>36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28</v>
      </c>
      <c r="E13" s="4" t="s">
        <v>29</v>
      </c>
      <c r="F13" s="6">
        <v>45143</v>
      </c>
      <c r="G13" s="6">
        <v>45145</v>
      </c>
      <c r="H13" s="4">
        <v>1</v>
      </c>
      <c r="I13" s="4">
        <v>2</v>
      </c>
      <c r="J13" s="4">
        <v>2</v>
      </c>
      <c r="K13" s="4" t="s">
        <v>30</v>
      </c>
      <c r="L13" s="4">
        <v>2434</v>
      </c>
      <c r="M13" s="4">
        <v>2434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45134.0000115741</v>
      </c>
      <c r="S13" s="6">
        <v>45160</v>
      </c>
      <c r="T13" s="4" t="s">
        <v>34</v>
      </c>
      <c r="U13" s="4">
        <v>2434</v>
      </c>
      <c r="V13" s="4">
        <v>0</v>
      </c>
      <c r="W13" s="4">
        <v>0</v>
      </c>
      <c r="X13" s="4" t="s">
        <v>75</v>
      </c>
      <c r="Y13" s="4" t="s">
        <v>36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38</v>
      </c>
      <c r="E14" s="4" t="s">
        <v>39</v>
      </c>
      <c r="F14" s="6">
        <v>45143</v>
      </c>
      <c r="G14" s="6">
        <v>45145</v>
      </c>
      <c r="H14" s="4">
        <v>1</v>
      </c>
      <c r="I14" s="4">
        <v>2</v>
      </c>
      <c r="J14" s="4">
        <v>2</v>
      </c>
      <c r="K14" s="4" t="s">
        <v>30</v>
      </c>
      <c r="L14" s="4">
        <v>2184</v>
      </c>
      <c r="M14" s="4">
        <v>2184</v>
      </c>
      <c r="N14" s="4" t="s">
        <v>77</v>
      </c>
      <c r="O14" s="4" t="s">
        <v>32</v>
      </c>
      <c r="P14" s="4" t="s">
        <v>33</v>
      </c>
      <c r="Q14" s="4">
        <v>0</v>
      </c>
      <c r="R14" s="7">
        <v>45136.0000115741</v>
      </c>
      <c r="S14" s="6">
        <v>45160</v>
      </c>
      <c r="T14" s="4" t="s">
        <v>34</v>
      </c>
      <c r="U14" s="4">
        <v>2184</v>
      </c>
      <c r="V14" s="4">
        <v>0</v>
      </c>
      <c r="W14" s="4">
        <v>0</v>
      </c>
      <c r="X14" s="4" t="s">
        <v>78</v>
      </c>
      <c r="Y14" s="4" t="s">
        <v>36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80</v>
      </c>
      <c r="E15" s="4" t="s">
        <v>81</v>
      </c>
      <c r="F15" s="6">
        <v>45144</v>
      </c>
      <c r="G15" s="6">
        <v>45145</v>
      </c>
      <c r="H15" s="4">
        <v>1</v>
      </c>
      <c r="I15" s="4">
        <v>1</v>
      </c>
      <c r="J15" s="4">
        <v>1</v>
      </c>
      <c r="K15" s="4" t="s">
        <v>30</v>
      </c>
      <c r="L15" s="4">
        <v>285.6</v>
      </c>
      <c r="M15" s="4">
        <v>285.6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45139</v>
      </c>
      <c r="S15" s="6">
        <v>45160</v>
      </c>
      <c r="T15" s="4" t="s">
        <v>34</v>
      </c>
      <c r="U15" s="4">
        <v>285.6</v>
      </c>
      <c r="V15" s="4">
        <v>0</v>
      </c>
      <c r="W15" s="4">
        <v>0</v>
      </c>
      <c r="X15" s="4" t="s">
        <v>83</v>
      </c>
      <c r="Y15" s="4" t="s">
        <v>36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85</v>
      </c>
      <c r="E16" s="4" t="s">
        <v>86</v>
      </c>
      <c r="F16" s="6">
        <v>45144</v>
      </c>
      <c r="G16" s="6">
        <v>45145</v>
      </c>
      <c r="H16" s="4">
        <v>1</v>
      </c>
      <c r="I16" s="4">
        <v>1</v>
      </c>
      <c r="J16" s="4">
        <v>1</v>
      </c>
      <c r="K16" s="4" t="s">
        <v>30</v>
      </c>
      <c r="L16" s="4">
        <v>301</v>
      </c>
      <c r="M16" s="4">
        <v>301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45140</v>
      </c>
      <c r="S16" s="6">
        <v>45160</v>
      </c>
      <c r="T16" s="4" t="s">
        <v>34</v>
      </c>
      <c r="U16" s="4">
        <v>301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85</v>
      </c>
      <c r="E17" s="4" t="s">
        <v>89</v>
      </c>
      <c r="F17" s="6">
        <v>45144</v>
      </c>
      <c r="G17" s="6">
        <v>45145</v>
      </c>
      <c r="H17" s="4">
        <v>1</v>
      </c>
      <c r="I17" s="4">
        <v>1</v>
      </c>
      <c r="J17" s="4">
        <v>1</v>
      </c>
      <c r="K17" s="4" t="s">
        <v>30</v>
      </c>
      <c r="L17" s="4">
        <v>305.2</v>
      </c>
      <c r="M17" s="4">
        <v>305.2</v>
      </c>
      <c r="N17" s="4" t="s">
        <v>90</v>
      </c>
      <c r="O17" s="4" t="s">
        <v>32</v>
      </c>
      <c r="P17" s="4" t="s">
        <v>33</v>
      </c>
      <c r="Q17" s="4">
        <v>0</v>
      </c>
      <c r="R17" s="7">
        <v>45141.0000115741</v>
      </c>
      <c r="S17" s="6">
        <v>45160</v>
      </c>
      <c r="T17" s="4" t="s">
        <v>34</v>
      </c>
      <c r="U17" s="4">
        <v>305.2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85</v>
      </c>
      <c r="E18" s="4" t="s">
        <v>92</v>
      </c>
      <c r="F18" s="6">
        <v>45144</v>
      </c>
      <c r="G18" s="6">
        <v>45145</v>
      </c>
      <c r="H18" s="4">
        <v>1</v>
      </c>
      <c r="I18" s="4">
        <v>1</v>
      </c>
      <c r="J18" s="4">
        <v>1</v>
      </c>
      <c r="K18" s="4" t="s">
        <v>30</v>
      </c>
      <c r="L18" s="4">
        <v>301</v>
      </c>
      <c r="M18" s="4">
        <v>301</v>
      </c>
      <c r="N18" s="4" t="s">
        <v>93</v>
      </c>
      <c r="O18" s="4" t="s">
        <v>32</v>
      </c>
      <c r="P18" s="4" t="s">
        <v>33</v>
      </c>
      <c r="Q18" s="4">
        <v>0</v>
      </c>
      <c r="R18" s="7">
        <v>45141</v>
      </c>
      <c r="S18" s="6">
        <v>45160</v>
      </c>
      <c r="T18" s="4" t="s">
        <v>34</v>
      </c>
      <c r="U18" s="4">
        <v>301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85</v>
      </c>
      <c r="E19" s="4" t="s">
        <v>92</v>
      </c>
      <c r="F19" s="6">
        <v>45144</v>
      </c>
      <c r="G19" s="6">
        <v>45145</v>
      </c>
      <c r="H19" s="4">
        <v>1</v>
      </c>
      <c r="I19" s="4">
        <v>1</v>
      </c>
      <c r="J19" s="4">
        <v>1</v>
      </c>
      <c r="K19" s="4" t="s">
        <v>30</v>
      </c>
      <c r="L19" s="4">
        <v>301</v>
      </c>
      <c r="M19" s="4">
        <v>301</v>
      </c>
      <c r="N19" s="4" t="s">
        <v>95</v>
      </c>
      <c r="O19" s="4" t="s">
        <v>32</v>
      </c>
      <c r="P19" s="4" t="s">
        <v>33</v>
      </c>
      <c r="Q19" s="4">
        <v>0</v>
      </c>
      <c r="R19" s="7">
        <v>45141.0000115741</v>
      </c>
      <c r="S19" s="6">
        <v>45160</v>
      </c>
      <c r="T19" s="4" t="s">
        <v>34</v>
      </c>
      <c r="U19" s="4">
        <v>301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96</v>
      </c>
      <c r="B20" s="4" t="s">
        <v>26</v>
      </c>
      <c r="C20" s="4" t="s">
        <v>27</v>
      </c>
      <c r="D20" s="4" t="s">
        <v>85</v>
      </c>
      <c r="E20" s="4" t="s">
        <v>97</v>
      </c>
      <c r="F20" s="6">
        <v>45144</v>
      </c>
      <c r="G20" s="6">
        <v>45145</v>
      </c>
      <c r="H20" s="4">
        <v>2</v>
      </c>
      <c r="I20" s="4">
        <v>1</v>
      </c>
      <c r="J20" s="4">
        <v>2</v>
      </c>
      <c r="K20" s="4" t="s">
        <v>30</v>
      </c>
      <c r="L20" s="4">
        <v>610.4</v>
      </c>
      <c r="M20" s="4">
        <v>610.4</v>
      </c>
      <c r="N20" s="4" t="s">
        <v>98</v>
      </c>
      <c r="O20" s="4" t="s">
        <v>32</v>
      </c>
      <c r="P20" s="4" t="s">
        <v>33</v>
      </c>
      <c r="Q20" s="4">
        <v>0</v>
      </c>
      <c r="R20" s="7">
        <v>45142.0000115741</v>
      </c>
      <c r="S20" s="6">
        <v>45160</v>
      </c>
      <c r="T20" s="4" t="s">
        <v>34</v>
      </c>
      <c r="U20" s="4">
        <v>610.4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99</v>
      </c>
      <c r="B21" s="4" t="s">
        <v>26</v>
      </c>
      <c r="C21" s="4" t="s">
        <v>27</v>
      </c>
      <c r="D21" s="4" t="s">
        <v>100</v>
      </c>
      <c r="E21" s="4" t="s">
        <v>101</v>
      </c>
      <c r="F21" s="6">
        <v>45144</v>
      </c>
      <c r="G21" s="6">
        <v>45145</v>
      </c>
      <c r="H21" s="4">
        <v>1</v>
      </c>
      <c r="I21" s="4">
        <v>1</v>
      </c>
      <c r="J21" s="4">
        <v>1</v>
      </c>
      <c r="K21" s="4" t="s">
        <v>30</v>
      </c>
      <c r="L21" s="4">
        <v>499.1</v>
      </c>
      <c r="M21" s="4">
        <v>499.1</v>
      </c>
      <c r="N21" s="4" t="s">
        <v>102</v>
      </c>
      <c r="O21" s="4" t="s">
        <v>32</v>
      </c>
      <c r="P21" s="4" t="s">
        <v>33</v>
      </c>
      <c r="Q21" s="4">
        <v>0</v>
      </c>
      <c r="R21" s="7">
        <v>45143.0000115741</v>
      </c>
      <c r="S21" s="6">
        <v>45160</v>
      </c>
      <c r="T21" s="4" t="s">
        <v>34</v>
      </c>
      <c r="U21" s="4">
        <v>499.1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103</v>
      </c>
      <c r="B22" s="4" t="s">
        <v>26</v>
      </c>
      <c r="C22" s="4" t="s">
        <v>27</v>
      </c>
      <c r="D22" s="4" t="s">
        <v>100</v>
      </c>
      <c r="E22" s="4" t="s">
        <v>101</v>
      </c>
      <c r="F22" s="6">
        <v>45144</v>
      </c>
      <c r="G22" s="6">
        <v>45145</v>
      </c>
      <c r="H22" s="4">
        <v>1</v>
      </c>
      <c r="I22" s="4">
        <v>1</v>
      </c>
      <c r="J22" s="4">
        <v>1</v>
      </c>
      <c r="K22" s="4" t="s">
        <v>30</v>
      </c>
      <c r="L22" s="4">
        <v>499.1</v>
      </c>
      <c r="M22" s="4">
        <v>499.1</v>
      </c>
      <c r="N22" s="4" t="s">
        <v>104</v>
      </c>
      <c r="O22" s="4" t="s">
        <v>32</v>
      </c>
      <c r="P22" s="4" t="s">
        <v>33</v>
      </c>
      <c r="Q22" s="4">
        <v>0</v>
      </c>
      <c r="R22" s="7">
        <v>45143</v>
      </c>
      <c r="S22" s="6">
        <v>45160</v>
      </c>
      <c r="T22" s="4" t="s">
        <v>34</v>
      </c>
      <c r="U22" s="4">
        <v>499.1</v>
      </c>
      <c r="V22" s="4">
        <v>0</v>
      </c>
      <c r="W22" s="4">
        <v>0</v>
      </c>
      <c r="X22" s="4" t="s">
        <v>36</v>
      </c>
      <c r="Y22" s="4" t="s">
        <v>105</v>
      </c>
    </row>
    <row r="23" s="4" customFormat="1" spans="1:25">
      <c r="A23" s="4" t="s">
        <v>106</v>
      </c>
      <c r="B23" s="4" t="s">
        <v>26</v>
      </c>
      <c r="C23" s="4" t="s">
        <v>27</v>
      </c>
      <c r="D23" s="4" t="s">
        <v>107</v>
      </c>
      <c r="E23" s="4" t="s">
        <v>108</v>
      </c>
      <c r="F23" s="6">
        <v>45144</v>
      </c>
      <c r="G23" s="6">
        <v>45145</v>
      </c>
      <c r="H23" s="4">
        <v>2</v>
      </c>
      <c r="I23" s="4">
        <v>1</v>
      </c>
      <c r="J23" s="4">
        <v>2</v>
      </c>
      <c r="K23" s="4" t="s">
        <v>30</v>
      </c>
      <c r="L23" s="4">
        <v>560</v>
      </c>
      <c r="M23" s="4">
        <v>560</v>
      </c>
      <c r="N23" s="4" t="s">
        <v>109</v>
      </c>
      <c r="O23" s="4" t="s">
        <v>32</v>
      </c>
      <c r="P23" s="4" t="s">
        <v>33</v>
      </c>
      <c r="Q23" s="4">
        <v>0</v>
      </c>
      <c r="R23" s="7">
        <v>45143.0000115741</v>
      </c>
      <c r="S23" s="6">
        <v>45160</v>
      </c>
      <c r="T23" s="4" t="s">
        <v>34</v>
      </c>
      <c r="U23" s="4">
        <v>560</v>
      </c>
      <c r="V23" s="4">
        <v>0</v>
      </c>
      <c r="W23" s="4">
        <v>0</v>
      </c>
      <c r="X23" s="4" t="s">
        <v>36</v>
      </c>
      <c r="Y23" s="4" t="s">
        <v>110</v>
      </c>
    </row>
    <row r="24" s="4" customFormat="1" spans="1:25">
      <c r="A24" s="4" t="s">
        <v>111</v>
      </c>
      <c r="B24" s="4" t="s">
        <v>26</v>
      </c>
      <c r="C24" s="4" t="s">
        <v>27</v>
      </c>
      <c r="D24" s="4" t="s">
        <v>107</v>
      </c>
      <c r="E24" s="4" t="s">
        <v>108</v>
      </c>
      <c r="F24" s="6">
        <v>45144</v>
      </c>
      <c r="G24" s="6">
        <v>45145</v>
      </c>
      <c r="H24" s="4">
        <v>1</v>
      </c>
      <c r="I24" s="4">
        <v>1</v>
      </c>
      <c r="J24" s="4">
        <v>1</v>
      </c>
      <c r="K24" s="4" t="s">
        <v>30</v>
      </c>
      <c r="L24" s="4">
        <v>280</v>
      </c>
      <c r="M24" s="4">
        <v>280</v>
      </c>
      <c r="N24" s="4" t="s">
        <v>112</v>
      </c>
      <c r="O24" s="4" t="s">
        <v>32</v>
      </c>
      <c r="P24" s="4" t="s">
        <v>33</v>
      </c>
      <c r="Q24" s="4">
        <v>0</v>
      </c>
      <c r="R24" s="7">
        <v>45144</v>
      </c>
      <c r="S24" s="6">
        <v>45160</v>
      </c>
      <c r="T24" s="4" t="s">
        <v>34</v>
      </c>
      <c r="U24" s="4">
        <v>280</v>
      </c>
      <c r="V24" s="4">
        <v>0</v>
      </c>
      <c r="W24" s="4">
        <v>0</v>
      </c>
      <c r="X24" s="4" t="s">
        <v>36</v>
      </c>
      <c r="Y24" s="4" t="s">
        <v>113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"/>
  <sheetViews>
    <sheetView tabSelected="1" workbookViewId="0">
      <selection activeCell="D31" sqref="D31"/>
    </sheetView>
  </sheetViews>
  <sheetFormatPr defaultColWidth="9" defaultRowHeight="13.5"/>
  <cols>
    <col min="1" max="1" width="12.625" style="4"/>
    <col min="2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114</v>
      </c>
    </row>
    <row r="2" s="4" customFormat="1" spans="1:9">
      <c r="A2" s="5">
        <v>999224679927852</v>
      </c>
      <c r="B2" s="6">
        <v>45142</v>
      </c>
      <c r="C2" s="6">
        <v>45145</v>
      </c>
      <c r="D2" s="4">
        <v>3287</v>
      </c>
      <c r="E2" s="4" t="str">
        <f>VLOOKUP(A2,HOP!A:L,12,0)</f>
        <v>3287.00</v>
      </c>
      <c r="F2" s="4" t="str">
        <f>VLOOKUP(A2,HOP!A:C,3,0)</f>
        <v>3479804</v>
      </c>
      <c r="G2" s="4">
        <f>D2-E2</f>
        <v>0</v>
      </c>
      <c r="H2" s="4" t="str">
        <f>$H$1&amp;F2</f>
        <v>，3479804</v>
      </c>
      <c r="I2" s="4" t="str">
        <f>VLOOKUP(A2,HOP!A:U,21,0)</f>
        <v>直采</v>
      </c>
    </row>
    <row r="3" s="4" customFormat="1" spans="1:9">
      <c r="A3" s="5">
        <v>999225060584335</v>
      </c>
      <c r="B3" s="6">
        <v>45142</v>
      </c>
      <c r="C3" s="6">
        <v>45145</v>
      </c>
      <c r="D3" s="4">
        <v>3142</v>
      </c>
      <c r="E3" s="4" t="str">
        <f>VLOOKUP(A3,HOP!A:L,12,0)</f>
        <v>3142.00</v>
      </c>
      <c r="F3" s="4" t="str">
        <f>VLOOKUP(A3,HOP!A:C,3,0)</f>
        <v>3577371</v>
      </c>
      <c r="G3" s="4">
        <f t="shared" ref="G3:G24" si="0">D3-E3</f>
        <v>0</v>
      </c>
      <c r="H3" s="4" t="str">
        <f t="shared" ref="H3:H24" si="1">$H$1&amp;F3</f>
        <v>，3577371</v>
      </c>
      <c r="I3" s="4" t="str">
        <f>VLOOKUP(A3,HOP!A:U,21,0)</f>
        <v>直采</v>
      </c>
    </row>
    <row r="4" s="4" customFormat="1" spans="1:9">
      <c r="A4" s="5">
        <v>999225070777397</v>
      </c>
      <c r="B4" s="6">
        <v>45143</v>
      </c>
      <c r="C4" s="6">
        <v>45145</v>
      </c>
      <c r="D4" s="4">
        <v>2122</v>
      </c>
      <c r="E4" s="4" t="str">
        <f>VLOOKUP(A4,HOP!A:L,12,0)</f>
        <v>2122.00</v>
      </c>
      <c r="F4" s="4" t="str">
        <f>VLOOKUP(A4,HOP!A:C,3,0)</f>
        <v>3579573</v>
      </c>
      <c r="G4" s="4">
        <f t="shared" si="0"/>
        <v>0</v>
      </c>
      <c r="H4" s="4" t="str">
        <f t="shared" si="1"/>
        <v>，3579573</v>
      </c>
      <c r="I4" s="4" t="str">
        <f>VLOOKUP(A4,HOP!A:U,21,0)</f>
        <v>直采</v>
      </c>
    </row>
    <row r="5" s="4" customFormat="1" spans="1:9">
      <c r="A5" s="5">
        <v>999225071062418</v>
      </c>
      <c r="B5" s="6">
        <v>45143</v>
      </c>
      <c r="C5" s="6">
        <v>45145</v>
      </c>
      <c r="D5" s="4">
        <v>2122</v>
      </c>
      <c r="E5" s="4" t="str">
        <f>VLOOKUP(A5,HOP!A:L,12,0)</f>
        <v>2122.00</v>
      </c>
      <c r="F5" s="4" t="str">
        <f>VLOOKUP(A5,HOP!A:C,3,0)</f>
        <v>3579614</v>
      </c>
      <c r="G5" s="4">
        <f t="shared" si="0"/>
        <v>0</v>
      </c>
      <c r="H5" s="4" t="str">
        <f t="shared" si="1"/>
        <v>，3579614</v>
      </c>
      <c r="I5" s="4" t="str">
        <f>VLOOKUP(A5,HOP!A:U,21,0)</f>
        <v>直采</v>
      </c>
    </row>
    <row r="6" s="4" customFormat="1" spans="1:9">
      <c r="A6" s="5">
        <v>999225219606636</v>
      </c>
      <c r="B6" s="6">
        <v>45143</v>
      </c>
      <c r="C6" s="6">
        <v>45145</v>
      </c>
      <c r="D6" s="4">
        <v>6708</v>
      </c>
      <c r="E6" s="4" t="str">
        <f>VLOOKUP(A6,HOP!A:L,12,0)</f>
        <v>6708.00</v>
      </c>
      <c r="F6" s="4" t="str">
        <f>VLOOKUP(A6,HOP!A:C,3,0)</f>
        <v>3612418</v>
      </c>
      <c r="G6" s="4">
        <f t="shared" si="0"/>
        <v>0</v>
      </c>
      <c r="H6" s="4" t="str">
        <f t="shared" si="1"/>
        <v>，3612418</v>
      </c>
      <c r="I6" s="4" t="str">
        <f>VLOOKUP(A6,HOP!A:U,21,0)</f>
        <v>直采</v>
      </c>
    </row>
    <row r="7" s="4" customFormat="1" spans="1:9">
      <c r="A7" s="5">
        <v>999225487120100</v>
      </c>
      <c r="B7" s="6">
        <v>45142</v>
      </c>
      <c r="C7" s="6">
        <v>45145</v>
      </c>
      <c r="D7" s="4">
        <v>6782</v>
      </c>
      <c r="E7" s="4" t="str">
        <f>VLOOKUP(A7,HOP!A:L,12,0)</f>
        <v>6782.00</v>
      </c>
      <c r="F7" s="4" t="str">
        <f>VLOOKUP(A7,HOP!A:C,3,0)</f>
        <v>3665859</v>
      </c>
      <c r="G7" s="4">
        <f t="shared" si="0"/>
        <v>0</v>
      </c>
      <c r="H7" s="4" t="str">
        <f t="shared" si="1"/>
        <v>，3665859</v>
      </c>
      <c r="I7" s="4" t="str">
        <f>VLOOKUP(A7,HOP!A:U,21,0)</f>
        <v>直采</v>
      </c>
    </row>
    <row r="8" s="4" customFormat="1" spans="1:9">
      <c r="A8" s="5">
        <v>999225558818043</v>
      </c>
      <c r="B8" s="6">
        <v>45142</v>
      </c>
      <c r="C8" s="6">
        <v>45145</v>
      </c>
      <c r="D8" s="4">
        <v>3365</v>
      </c>
      <c r="E8" s="4" t="str">
        <f>VLOOKUP(A8,HOP!A:L,12,0)</f>
        <v>3365.00</v>
      </c>
      <c r="F8" s="4" t="str">
        <f>VLOOKUP(A8,HOP!A:C,3,0)</f>
        <v>3679947</v>
      </c>
      <c r="G8" s="4">
        <f t="shared" si="0"/>
        <v>0</v>
      </c>
      <c r="H8" s="4" t="str">
        <f t="shared" si="1"/>
        <v>，3679947</v>
      </c>
      <c r="I8" s="4" t="str">
        <f>VLOOKUP(A8,HOP!A:U,21,0)</f>
        <v>直采</v>
      </c>
    </row>
    <row r="9" s="4" customFormat="1" spans="1:9">
      <c r="A9" s="5">
        <v>25582054833</v>
      </c>
      <c r="B9" s="6">
        <v>45140</v>
      </c>
      <c r="C9" s="6">
        <v>45145</v>
      </c>
      <c r="D9" s="4">
        <v>5491</v>
      </c>
      <c r="E9" s="4" t="str">
        <f>VLOOKUP(A9,HOP!A:L,12,0)</f>
        <v>5491.00</v>
      </c>
      <c r="F9" s="4" t="str">
        <f>VLOOKUP(A9,HOP!A:C,3,0)</f>
        <v>3684586</v>
      </c>
      <c r="G9" s="4">
        <f t="shared" si="0"/>
        <v>0</v>
      </c>
      <c r="H9" s="4" t="str">
        <f t="shared" si="1"/>
        <v>，3684586</v>
      </c>
      <c r="I9" s="4" t="str">
        <f>VLOOKUP(A9,HOP!A:U,21,0)</f>
        <v>直采</v>
      </c>
    </row>
    <row r="10" s="4" customFormat="1" spans="1:9">
      <c r="A10" s="5">
        <v>25582547693</v>
      </c>
      <c r="B10" s="6">
        <v>45140</v>
      </c>
      <c r="C10" s="6">
        <v>45145</v>
      </c>
      <c r="D10" s="4">
        <v>5022</v>
      </c>
      <c r="E10" s="4" t="str">
        <f>VLOOKUP(A10,HOP!A:L,12,0)</f>
        <v>5022.00</v>
      </c>
      <c r="F10" s="4" t="str">
        <f>VLOOKUP(A10,HOP!A:C,3,0)</f>
        <v>3684824</v>
      </c>
      <c r="G10" s="4">
        <f t="shared" si="0"/>
        <v>0</v>
      </c>
      <c r="H10" s="4" t="str">
        <f t="shared" si="1"/>
        <v>，3684824</v>
      </c>
      <c r="I10" s="4" t="str">
        <f>VLOOKUP(A10,HOP!A:U,21,0)</f>
        <v>直采</v>
      </c>
    </row>
    <row r="11" s="4" customFormat="1" spans="1:9">
      <c r="A11" s="5">
        <v>999225621554039</v>
      </c>
      <c r="B11" s="6">
        <v>45139</v>
      </c>
      <c r="C11" s="6">
        <v>45145</v>
      </c>
      <c r="D11" s="4">
        <v>5200</v>
      </c>
      <c r="E11" s="4" t="str">
        <f>VLOOKUP(A11,HOP!A:L,12,0)</f>
        <v>5200.00</v>
      </c>
      <c r="F11" s="4" t="str">
        <f>VLOOKUP(A11,HOP!A:C,3,0)</f>
        <v>3692402</v>
      </c>
      <c r="G11" s="4">
        <f t="shared" si="0"/>
        <v>0</v>
      </c>
      <c r="H11" s="4" t="str">
        <f t="shared" si="1"/>
        <v>，3692402</v>
      </c>
      <c r="I11" s="4" t="str">
        <f>VLOOKUP(A11,HOP!A:U,21,0)</f>
        <v>直采</v>
      </c>
    </row>
    <row r="12" s="4" customFormat="1" spans="1:9">
      <c r="A12" s="5">
        <v>999225625389653</v>
      </c>
      <c r="B12" s="6">
        <v>45143</v>
      </c>
      <c r="C12" s="6">
        <v>45145</v>
      </c>
      <c r="D12" s="4">
        <v>2184</v>
      </c>
      <c r="E12" s="4" t="str">
        <f>VLOOKUP(A12,HOP!A:L,12,0)</f>
        <v>2184.00</v>
      </c>
      <c r="F12" s="4" t="str">
        <f>VLOOKUP(A12,HOP!A:C,3,0)</f>
        <v>3693391</v>
      </c>
      <c r="G12" s="4">
        <f t="shared" si="0"/>
        <v>0</v>
      </c>
      <c r="H12" s="4" t="str">
        <f t="shared" si="1"/>
        <v>，3693391</v>
      </c>
      <c r="I12" s="4" t="str">
        <f>VLOOKUP(A12,HOP!A:U,21,0)</f>
        <v>直采</v>
      </c>
    </row>
    <row r="13" s="4" customFormat="1" spans="1:9">
      <c r="A13" s="5">
        <v>999225634463217</v>
      </c>
      <c r="B13" s="6">
        <v>45143</v>
      </c>
      <c r="C13" s="6">
        <v>45145</v>
      </c>
      <c r="D13" s="4">
        <v>2434</v>
      </c>
      <c r="E13" s="4" t="str">
        <f>VLOOKUP(A13,HOP!A:L,12,0)</f>
        <v>2434.00</v>
      </c>
      <c r="F13" s="4" t="str">
        <f>VLOOKUP(A13,HOP!A:C,3,0)</f>
        <v>3694452</v>
      </c>
      <c r="G13" s="4">
        <f t="shared" si="0"/>
        <v>0</v>
      </c>
      <c r="H13" s="4" t="str">
        <f t="shared" si="1"/>
        <v>，3694452</v>
      </c>
      <c r="I13" s="4" t="str">
        <f>VLOOKUP(A13,HOP!A:U,21,0)</f>
        <v>直采</v>
      </c>
    </row>
    <row r="14" s="4" customFormat="1" spans="1:9">
      <c r="A14" s="5">
        <v>999225662838848</v>
      </c>
      <c r="B14" s="6">
        <v>45143</v>
      </c>
      <c r="C14" s="6">
        <v>45145</v>
      </c>
      <c r="D14" s="4">
        <v>2184</v>
      </c>
      <c r="E14" s="4" t="str">
        <f>VLOOKUP(A14,HOP!A:L,12,0)</f>
        <v>2184.00</v>
      </c>
      <c r="F14" s="4" t="str">
        <f>VLOOKUP(A14,HOP!A:C,3,0)</f>
        <v>3701295</v>
      </c>
      <c r="G14" s="4">
        <f t="shared" si="0"/>
        <v>0</v>
      </c>
      <c r="H14" s="4" t="str">
        <f t="shared" si="1"/>
        <v>，3701295</v>
      </c>
      <c r="I14" s="4" t="str">
        <f>VLOOKUP(A14,HOP!A:U,21,0)</f>
        <v>直采</v>
      </c>
    </row>
    <row r="15" s="4" customFormat="1" spans="1:9">
      <c r="A15" s="5">
        <v>999225737240353</v>
      </c>
      <c r="B15" s="6">
        <v>45144</v>
      </c>
      <c r="C15" s="6">
        <v>45145</v>
      </c>
      <c r="D15" s="4">
        <v>285.6</v>
      </c>
      <c r="E15" s="4" t="str">
        <f>VLOOKUP(A15,HOP!A:L,12,0)</f>
        <v>285.60</v>
      </c>
      <c r="F15" s="4" t="str">
        <f>VLOOKUP(A15,HOP!A:C,3,0)</f>
        <v>3717039</v>
      </c>
      <c r="G15" s="4">
        <f t="shared" si="0"/>
        <v>0</v>
      </c>
      <c r="H15" s="4" t="str">
        <f t="shared" si="1"/>
        <v>，3717039</v>
      </c>
      <c r="I15" s="4" t="str">
        <f>VLOOKUP(A15,HOP!A:U,21,0)</f>
        <v>直采</v>
      </c>
    </row>
    <row r="16" s="4" customFormat="1" hidden="1" spans="1:10">
      <c r="A16" s="5">
        <v>25765255640</v>
      </c>
      <c r="B16" s="6">
        <v>45144</v>
      </c>
      <c r="C16" s="6">
        <v>45145</v>
      </c>
      <c r="D16" s="4">
        <v>301</v>
      </c>
      <c r="E16" s="4">
        <v>301</v>
      </c>
      <c r="F16" s="8" t="s">
        <v>115</v>
      </c>
      <c r="G16" s="4">
        <f t="shared" si="0"/>
        <v>0</v>
      </c>
      <c r="H16" s="4" t="str">
        <f t="shared" si="1"/>
        <v>，202308021803310068</v>
      </c>
      <c r="I16" s="4" t="e">
        <f>VLOOKUP(A16,HOP!A:U,21,0)</f>
        <v>#N/A</v>
      </c>
      <c r="J16" s="4">
        <v>8.2</v>
      </c>
    </row>
    <row r="17" s="4" customFormat="1" hidden="1" spans="1:10">
      <c r="A17" s="5">
        <v>999225782739018</v>
      </c>
      <c r="B17" s="6">
        <v>45144</v>
      </c>
      <c r="C17" s="6">
        <v>45145</v>
      </c>
      <c r="D17" s="4">
        <v>305.2</v>
      </c>
      <c r="E17" s="4">
        <v>305.2</v>
      </c>
      <c r="F17" s="8" t="s">
        <v>116</v>
      </c>
      <c r="G17" s="4">
        <f t="shared" si="0"/>
        <v>0</v>
      </c>
      <c r="H17" s="4" t="str">
        <f t="shared" si="1"/>
        <v>，202308031122020020</v>
      </c>
      <c r="I17" s="4" t="e">
        <f>VLOOKUP(A17,HOP!A:U,21,0)</f>
        <v>#N/A</v>
      </c>
      <c r="J17" s="4">
        <v>8.3</v>
      </c>
    </row>
    <row r="18" s="4" customFormat="1" hidden="1" spans="1:10">
      <c r="A18" s="5">
        <v>999225798586389</v>
      </c>
      <c r="B18" s="6">
        <v>45144</v>
      </c>
      <c r="C18" s="6">
        <v>45145</v>
      </c>
      <c r="D18" s="4">
        <v>301</v>
      </c>
      <c r="E18" s="4">
        <v>301</v>
      </c>
      <c r="F18" s="8" t="s">
        <v>117</v>
      </c>
      <c r="G18" s="4">
        <f t="shared" si="0"/>
        <v>0</v>
      </c>
      <c r="H18" s="4" t="str">
        <f t="shared" si="1"/>
        <v>，202308032256560021</v>
      </c>
      <c r="I18" s="4" t="e">
        <f>VLOOKUP(A18,HOP!A:U,21,0)</f>
        <v>#N/A</v>
      </c>
      <c r="J18" s="4">
        <v>8.3</v>
      </c>
    </row>
    <row r="19" s="4" customFormat="1" hidden="1" spans="1:10">
      <c r="A19" s="5">
        <v>999225798943990</v>
      </c>
      <c r="B19" s="6">
        <v>45144</v>
      </c>
      <c r="C19" s="6">
        <v>45145</v>
      </c>
      <c r="D19" s="4">
        <v>301</v>
      </c>
      <c r="E19" s="4">
        <v>301</v>
      </c>
      <c r="F19" s="8" t="s">
        <v>118</v>
      </c>
      <c r="G19" s="4">
        <f t="shared" si="0"/>
        <v>0</v>
      </c>
      <c r="H19" s="4" t="str">
        <f t="shared" si="1"/>
        <v>，202308032301100068</v>
      </c>
      <c r="I19" s="4" t="e">
        <f>VLOOKUP(A19,HOP!A:U,21,0)</f>
        <v>#N/A</v>
      </c>
      <c r="J19" s="4">
        <v>8.3</v>
      </c>
    </row>
    <row r="20" s="4" customFormat="1" hidden="1" spans="1:10">
      <c r="A20" s="5">
        <v>999225805057558</v>
      </c>
      <c r="B20" s="6">
        <v>45144</v>
      </c>
      <c r="C20" s="6">
        <v>45145</v>
      </c>
      <c r="D20" s="4">
        <v>610.4</v>
      </c>
      <c r="E20" s="4">
        <v>610.4</v>
      </c>
      <c r="F20" s="8" t="s">
        <v>119</v>
      </c>
      <c r="G20" s="4">
        <f t="shared" si="0"/>
        <v>0</v>
      </c>
      <c r="H20" s="4" t="str">
        <f t="shared" si="1"/>
        <v>，202308041052540020</v>
      </c>
      <c r="I20" s="4" t="e">
        <f>VLOOKUP(A20,HOP!A:U,21,0)</f>
        <v>#N/A</v>
      </c>
      <c r="J20" s="4">
        <v>8.4</v>
      </c>
    </row>
    <row r="21" s="4" customFormat="1" hidden="1" spans="1:10">
      <c r="A21" s="5">
        <v>999225835512669</v>
      </c>
      <c r="B21" s="6">
        <v>45144</v>
      </c>
      <c r="C21" s="6">
        <v>45145</v>
      </c>
      <c r="D21" s="4">
        <v>499.1</v>
      </c>
      <c r="E21" s="4">
        <v>499.1</v>
      </c>
      <c r="F21" s="8" t="s">
        <v>120</v>
      </c>
      <c r="G21" s="4">
        <f t="shared" si="0"/>
        <v>0</v>
      </c>
      <c r="H21" s="4" t="str">
        <f t="shared" si="1"/>
        <v>，202308051546500076</v>
      </c>
      <c r="I21" s="4" t="e">
        <f>VLOOKUP(A21,HOP!A:U,21,0)</f>
        <v>#N/A</v>
      </c>
      <c r="J21" s="4">
        <v>8.5</v>
      </c>
    </row>
    <row r="22" s="4" customFormat="1" hidden="1" spans="1:10">
      <c r="A22" s="5">
        <v>999225835765454</v>
      </c>
      <c r="B22" s="6">
        <v>45144</v>
      </c>
      <c r="C22" s="6">
        <v>45145</v>
      </c>
      <c r="D22" s="4">
        <v>499.1</v>
      </c>
      <c r="E22" s="4">
        <v>499.1</v>
      </c>
      <c r="F22" s="8" t="s">
        <v>121</v>
      </c>
      <c r="G22" s="4">
        <f t="shared" si="0"/>
        <v>0</v>
      </c>
      <c r="H22" s="4" t="str">
        <f t="shared" si="1"/>
        <v>，202308051551260077</v>
      </c>
      <c r="I22" s="4" t="e">
        <f>VLOOKUP(A22,HOP!A:U,21,0)</f>
        <v>#N/A</v>
      </c>
      <c r="J22" s="4">
        <v>8.5</v>
      </c>
    </row>
    <row r="23" s="4" customFormat="1" hidden="1" spans="1:10">
      <c r="A23" s="5">
        <v>999225838600468</v>
      </c>
      <c r="B23" s="6">
        <v>45144</v>
      </c>
      <c r="C23" s="6">
        <v>45145</v>
      </c>
      <c r="D23" s="4">
        <v>560</v>
      </c>
      <c r="E23" s="4">
        <v>560</v>
      </c>
      <c r="F23" s="8" t="s">
        <v>122</v>
      </c>
      <c r="G23" s="4">
        <f t="shared" si="0"/>
        <v>0</v>
      </c>
      <c r="H23" s="4" t="str">
        <f t="shared" si="1"/>
        <v>，202308051707450021</v>
      </c>
      <c r="I23" s="4" t="e">
        <f>VLOOKUP(A23,HOP!A:U,21,0)</f>
        <v>#N/A</v>
      </c>
      <c r="J23" s="4">
        <v>8.5</v>
      </c>
    </row>
    <row r="24" s="4" customFormat="1" hidden="1" spans="1:10">
      <c r="A24" s="5">
        <v>999225860861025</v>
      </c>
      <c r="B24" s="6">
        <v>45144</v>
      </c>
      <c r="C24" s="6">
        <v>45145</v>
      </c>
      <c r="D24" s="4">
        <v>280</v>
      </c>
      <c r="E24" s="4">
        <v>280</v>
      </c>
      <c r="F24" s="8" t="s">
        <v>123</v>
      </c>
      <c r="G24" s="4">
        <f t="shared" si="0"/>
        <v>0</v>
      </c>
      <c r="H24" s="4" t="str">
        <f t="shared" si="1"/>
        <v>，202308061717100020</v>
      </c>
      <c r="I24" s="4" t="e">
        <f>VLOOKUP(A24,HOP!A:U,21,0)</f>
        <v>#N/A</v>
      </c>
      <c r="J24" s="4">
        <v>8.6</v>
      </c>
    </row>
    <row r="26" spans="4:4">
      <c r="D26" s="4">
        <f>SUM(D2:D25)</f>
        <v>53985.4</v>
      </c>
    </row>
    <row r="31" spans="1:4">
      <c r="A31" s="4" t="s">
        <v>124</v>
      </c>
      <c r="C31" s="4">
        <v>50328.6</v>
      </c>
      <c r="D31" s="4">
        <v>54177.81</v>
      </c>
    </row>
    <row r="32" spans="1:4">
      <c r="A32" s="4" t="s">
        <v>125</v>
      </c>
      <c r="C32" s="4">
        <v>3656.8</v>
      </c>
      <c r="D32" s="4">
        <v>3936.48</v>
      </c>
    </row>
    <row r="33" spans="1:4">
      <c r="A33" s="4" t="s">
        <v>126</v>
      </c>
      <c r="C33" s="4">
        <f>SUBTOTAL(9,C31:C32)</f>
        <v>53985.4</v>
      </c>
      <c r="D33" s="4">
        <f>SUBTOTAL(9,D31:D32)</f>
        <v>58114.29</v>
      </c>
    </row>
    <row r="34" spans="1:1">
      <c r="A34" s="4" t="s">
        <v>127</v>
      </c>
    </row>
  </sheetData>
  <autoFilter ref="A1:XFD26">
    <filterColumn colId="8">
      <filters blank="1">
        <filter val="直采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128</v>
      </c>
      <c r="B1" s="2" t="s">
        <v>129</v>
      </c>
      <c r="C1" s="2" t="s">
        <v>130</v>
      </c>
      <c r="D1" s="2" t="s">
        <v>131</v>
      </c>
      <c r="E1" s="2" t="s">
        <v>13</v>
      </c>
      <c r="F1" s="2" t="s">
        <v>5</v>
      </c>
      <c r="G1" s="2" t="s">
        <v>6</v>
      </c>
      <c r="H1" s="2" t="s">
        <v>132</v>
      </c>
      <c r="I1" s="2" t="s">
        <v>133</v>
      </c>
      <c r="J1" s="2" t="s">
        <v>134</v>
      </c>
      <c r="K1" s="2" t="s">
        <v>135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  <c r="V1" s="2" t="s">
        <v>146</v>
      </c>
    </row>
    <row r="2" s="1" customFormat="1" spans="1:22">
      <c r="A2" s="3">
        <v>999224679927852</v>
      </c>
      <c r="B2" s="1" t="s">
        <v>147</v>
      </c>
      <c r="C2" s="1" t="s">
        <v>148</v>
      </c>
      <c r="D2" s="1" t="s">
        <v>149</v>
      </c>
      <c r="E2" s="1" t="s">
        <v>150</v>
      </c>
      <c r="F2" s="1" t="s">
        <v>151</v>
      </c>
      <c r="G2" s="1" t="s">
        <v>152</v>
      </c>
      <c r="H2" s="1" t="s">
        <v>153</v>
      </c>
      <c r="I2" s="1" t="s">
        <v>154</v>
      </c>
      <c r="J2" s="1" t="s">
        <v>155</v>
      </c>
      <c r="K2" s="1" t="s">
        <v>154</v>
      </c>
      <c r="L2" s="1" t="s">
        <v>154</v>
      </c>
      <c r="M2" s="1" t="s">
        <v>156</v>
      </c>
      <c r="N2" s="1" t="s">
        <v>156</v>
      </c>
      <c r="O2" s="1" t="s">
        <v>157</v>
      </c>
      <c r="P2" s="1" t="s">
        <v>158</v>
      </c>
      <c r="Q2" s="1" t="s">
        <v>159</v>
      </c>
      <c r="R2" s="1" t="s">
        <v>160</v>
      </c>
      <c r="S2" s="1" t="s">
        <v>161</v>
      </c>
      <c r="T2" s="1" t="s">
        <v>162</v>
      </c>
      <c r="U2" s="1" t="s">
        <v>163</v>
      </c>
      <c r="V2" s="1" t="s">
        <v>164</v>
      </c>
    </row>
    <row r="3" s="1" customFormat="1" spans="1:22">
      <c r="A3" s="3">
        <v>999225060584335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151</v>
      </c>
      <c r="G3" s="1" t="s">
        <v>152</v>
      </c>
      <c r="H3" s="1" t="s">
        <v>153</v>
      </c>
      <c r="I3" s="1" t="s">
        <v>169</v>
      </c>
      <c r="J3" s="1" t="s">
        <v>155</v>
      </c>
      <c r="K3" s="1" t="s">
        <v>169</v>
      </c>
      <c r="L3" s="1" t="s">
        <v>169</v>
      </c>
      <c r="M3" s="1" t="s">
        <v>156</v>
      </c>
      <c r="N3" s="1" t="s">
        <v>156</v>
      </c>
      <c r="O3" s="1" t="s">
        <v>157</v>
      </c>
      <c r="P3" s="1" t="s">
        <v>158</v>
      </c>
      <c r="Q3" s="1" t="s">
        <v>159</v>
      </c>
      <c r="R3" s="1" t="s">
        <v>170</v>
      </c>
      <c r="S3" s="1" t="s">
        <v>161</v>
      </c>
      <c r="T3" s="1" t="s">
        <v>162</v>
      </c>
      <c r="U3" s="1" t="s">
        <v>163</v>
      </c>
      <c r="V3" s="1" t="s">
        <v>164</v>
      </c>
    </row>
    <row r="4" s="1" customFormat="1" spans="1:22">
      <c r="A4" s="3">
        <v>999225070777397</v>
      </c>
      <c r="B4" s="1" t="s">
        <v>165</v>
      </c>
      <c r="C4" s="1" t="s">
        <v>171</v>
      </c>
      <c r="D4" s="1" t="s">
        <v>149</v>
      </c>
      <c r="E4" s="1" t="s">
        <v>172</v>
      </c>
      <c r="F4" s="1" t="s">
        <v>173</v>
      </c>
      <c r="G4" s="1" t="s">
        <v>152</v>
      </c>
      <c r="H4" s="1" t="s">
        <v>153</v>
      </c>
      <c r="I4" s="1" t="s">
        <v>174</v>
      </c>
      <c r="J4" s="1" t="s">
        <v>155</v>
      </c>
      <c r="K4" s="1" t="s">
        <v>174</v>
      </c>
      <c r="L4" s="1" t="s">
        <v>174</v>
      </c>
      <c r="M4" s="1" t="s">
        <v>156</v>
      </c>
      <c r="N4" s="1" t="s">
        <v>156</v>
      </c>
      <c r="O4" s="1" t="s">
        <v>157</v>
      </c>
      <c r="P4" s="1" t="s">
        <v>158</v>
      </c>
      <c r="Q4" s="1" t="s">
        <v>159</v>
      </c>
      <c r="R4" s="1" t="s">
        <v>175</v>
      </c>
      <c r="S4" s="1" t="s">
        <v>161</v>
      </c>
      <c r="T4" s="1" t="s">
        <v>162</v>
      </c>
      <c r="U4" s="1" t="s">
        <v>163</v>
      </c>
      <c r="V4" s="1" t="s">
        <v>164</v>
      </c>
    </row>
    <row r="5" s="1" customFormat="1" spans="1:22">
      <c r="A5" s="3">
        <v>999225071062418</v>
      </c>
      <c r="B5" s="1" t="s">
        <v>165</v>
      </c>
      <c r="C5" s="1" t="s">
        <v>176</v>
      </c>
      <c r="D5" s="1" t="s">
        <v>149</v>
      </c>
      <c r="E5" s="1" t="s">
        <v>177</v>
      </c>
      <c r="F5" s="1" t="s">
        <v>173</v>
      </c>
      <c r="G5" s="1" t="s">
        <v>152</v>
      </c>
      <c r="H5" s="1" t="s">
        <v>153</v>
      </c>
      <c r="I5" s="1" t="s">
        <v>174</v>
      </c>
      <c r="J5" s="1" t="s">
        <v>155</v>
      </c>
      <c r="K5" s="1" t="s">
        <v>174</v>
      </c>
      <c r="L5" s="1" t="s">
        <v>174</v>
      </c>
      <c r="M5" s="1" t="s">
        <v>156</v>
      </c>
      <c r="N5" s="1" t="s">
        <v>156</v>
      </c>
      <c r="O5" s="1" t="s">
        <v>157</v>
      </c>
      <c r="P5" s="1" t="s">
        <v>158</v>
      </c>
      <c r="Q5" s="1" t="s">
        <v>159</v>
      </c>
      <c r="R5" s="1" t="s">
        <v>178</v>
      </c>
      <c r="S5" s="1" t="s">
        <v>161</v>
      </c>
      <c r="T5" s="1" t="s">
        <v>162</v>
      </c>
      <c r="U5" s="1" t="s">
        <v>163</v>
      </c>
      <c r="V5" s="1" t="s">
        <v>164</v>
      </c>
    </row>
    <row r="6" s="1" customFormat="1" spans="1:22">
      <c r="A6" s="3">
        <v>999225219606636</v>
      </c>
      <c r="B6" s="1" t="s">
        <v>179</v>
      </c>
      <c r="C6" s="1" t="s">
        <v>180</v>
      </c>
      <c r="D6" s="1" t="s">
        <v>167</v>
      </c>
      <c r="E6" s="1" t="s">
        <v>181</v>
      </c>
      <c r="F6" s="1" t="s">
        <v>173</v>
      </c>
      <c r="G6" s="1" t="s">
        <v>152</v>
      </c>
      <c r="H6" s="1" t="s">
        <v>153</v>
      </c>
      <c r="I6" s="1" t="s">
        <v>182</v>
      </c>
      <c r="J6" s="1" t="s">
        <v>155</v>
      </c>
      <c r="K6" s="1" t="s">
        <v>182</v>
      </c>
      <c r="L6" s="1" t="s">
        <v>182</v>
      </c>
      <c r="M6" s="1" t="s">
        <v>156</v>
      </c>
      <c r="N6" s="1" t="s">
        <v>156</v>
      </c>
      <c r="O6" s="1" t="s">
        <v>157</v>
      </c>
      <c r="P6" s="1" t="s">
        <v>158</v>
      </c>
      <c r="Q6" s="1" t="s">
        <v>159</v>
      </c>
      <c r="R6" s="1" t="s">
        <v>183</v>
      </c>
      <c r="S6" s="1" t="s">
        <v>161</v>
      </c>
      <c r="T6" s="1" t="s">
        <v>162</v>
      </c>
      <c r="U6" s="1" t="s">
        <v>163</v>
      </c>
      <c r="V6" s="1" t="s">
        <v>164</v>
      </c>
    </row>
    <row r="7" s="1" customFormat="1" spans="1:22">
      <c r="A7" s="3">
        <v>999225487120100</v>
      </c>
      <c r="B7" s="1" t="s">
        <v>184</v>
      </c>
      <c r="C7" s="1" t="s">
        <v>185</v>
      </c>
      <c r="D7" s="1" t="s">
        <v>167</v>
      </c>
      <c r="E7" s="1" t="s">
        <v>186</v>
      </c>
      <c r="F7" s="1" t="s">
        <v>151</v>
      </c>
      <c r="G7" s="1" t="s">
        <v>152</v>
      </c>
      <c r="H7" s="1" t="s">
        <v>153</v>
      </c>
      <c r="I7" s="1" t="s">
        <v>187</v>
      </c>
      <c r="J7" s="1" t="s">
        <v>155</v>
      </c>
      <c r="K7" s="1" t="s">
        <v>187</v>
      </c>
      <c r="L7" s="1" t="s">
        <v>187</v>
      </c>
      <c r="M7" s="1" t="s">
        <v>156</v>
      </c>
      <c r="N7" s="1" t="s">
        <v>156</v>
      </c>
      <c r="O7" s="1" t="s">
        <v>157</v>
      </c>
      <c r="P7" s="1" t="s">
        <v>158</v>
      </c>
      <c r="Q7" s="1" t="s">
        <v>159</v>
      </c>
      <c r="R7" s="1" t="s">
        <v>188</v>
      </c>
      <c r="S7" s="1" t="s">
        <v>161</v>
      </c>
      <c r="T7" s="1" t="s">
        <v>162</v>
      </c>
      <c r="U7" s="1" t="s">
        <v>163</v>
      </c>
      <c r="V7" s="1" t="s">
        <v>164</v>
      </c>
    </row>
    <row r="8" s="1" customFormat="1" spans="1:22">
      <c r="A8" s="3">
        <v>999225558818043</v>
      </c>
      <c r="B8" s="1" t="s">
        <v>189</v>
      </c>
      <c r="C8" s="1" t="s">
        <v>190</v>
      </c>
      <c r="D8" s="1" t="s">
        <v>149</v>
      </c>
      <c r="E8" s="1" t="s">
        <v>191</v>
      </c>
      <c r="F8" s="1" t="s">
        <v>151</v>
      </c>
      <c r="G8" s="1" t="s">
        <v>152</v>
      </c>
      <c r="H8" s="1" t="s">
        <v>153</v>
      </c>
      <c r="I8" s="1" t="s">
        <v>192</v>
      </c>
      <c r="J8" s="1" t="s">
        <v>155</v>
      </c>
      <c r="K8" s="1" t="s">
        <v>192</v>
      </c>
      <c r="L8" s="1" t="s">
        <v>192</v>
      </c>
      <c r="M8" s="1" t="s">
        <v>156</v>
      </c>
      <c r="N8" s="1" t="s">
        <v>156</v>
      </c>
      <c r="O8" s="1" t="s">
        <v>157</v>
      </c>
      <c r="P8" s="1" t="s">
        <v>158</v>
      </c>
      <c r="Q8" s="1" t="s">
        <v>159</v>
      </c>
      <c r="R8" s="1" t="s">
        <v>193</v>
      </c>
      <c r="S8" s="1" t="s">
        <v>161</v>
      </c>
      <c r="T8" s="1" t="s">
        <v>162</v>
      </c>
      <c r="U8" s="1" t="s">
        <v>163</v>
      </c>
      <c r="V8" s="1" t="s">
        <v>164</v>
      </c>
    </row>
    <row r="9" s="1" customFormat="1" spans="1:22">
      <c r="A9" s="3">
        <v>25582054833</v>
      </c>
      <c r="B9" s="1" t="s">
        <v>194</v>
      </c>
      <c r="C9" s="1" t="s">
        <v>195</v>
      </c>
      <c r="D9" s="1" t="s">
        <v>167</v>
      </c>
      <c r="E9" s="1" t="s">
        <v>196</v>
      </c>
      <c r="F9" s="1" t="s">
        <v>197</v>
      </c>
      <c r="G9" s="1" t="s">
        <v>152</v>
      </c>
      <c r="H9" s="1" t="s">
        <v>153</v>
      </c>
      <c r="I9" s="1" t="s">
        <v>198</v>
      </c>
      <c r="J9" s="1" t="s">
        <v>155</v>
      </c>
      <c r="K9" s="1" t="s">
        <v>198</v>
      </c>
      <c r="L9" s="1" t="s">
        <v>198</v>
      </c>
      <c r="M9" s="1" t="s">
        <v>156</v>
      </c>
      <c r="N9" s="1" t="s">
        <v>156</v>
      </c>
      <c r="O9" s="1" t="s">
        <v>157</v>
      </c>
      <c r="P9" s="1" t="s">
        <v>158</v>
      </c>
      <c r="Q9" s="1" t="s">
        <v>159</v>
      </c>
      <c r="R9" s="1" t="s">
        <v>199</v>
      </c>
      <c r="S9" s="1" t="s">
        <v>161</v>
      </c>
      <c r="T9" s="1" t="s">
        <v>162</v>
      </c>
      <c r="U9" s="1" t="s">
        <v>163</v>
      </c>
      <c r="V9" s="1" t="s">
        <v>164</v>
      </c>
    </row>
    <row r="10" s="1" customFormat="1" spans="1:22">
      <c r="A10" s="3">
        <v>25582547693</v>
      </c>
      <c r="B10" s="1" t="s">
        <v>194</v>
      </c>
      <c r="C10" s="1" t="s">
        <v>200</v>
      </c>
      <c r="D10" s="1" t="s">
        <v>167</v>
      </c>
      <c r="E10" s="1" t="s">
        <v>201</v>
      </c>
      <c r="F10" s="1" t="s">
        <v>197</v>
      </c>
      <c r="G10" s="1" t="s">
        <v>152</v>
      </c>
      <c r="H10" s="1" t="s">
        <v>153</v>
      </c>
      <c r="I10" s="1" t="s">
        <v>202</v>
      </c>
      <c r="J10" s="1" t="s">
        <v>155</v>
      </c>
      <c r="K10" s="1" t="s">
        <v>202</v>
      </c>
      <c r="L10" s="1" t="s">
        <v>202</v>
      </c>
      <c r="M10" s="1" t="s">
        <v>156</v>
      </c>
      <c r="N10" s="1" t="s">
        <v>156</v>
      </c>
      <c r="O10" s="1" t="s">
        <v>157</v>
      </c>
      <c r="P10" s="1" t="s">
        <v>158</v>
      </c>
      <c r="Q10" s="1" t="s">
        <v>159</v>
      </c>
      <c r="R10" s="1" t="s">
        <v>203</v>
      </c>
      <c r="S10" s="1" t="s">
        <v>161</v>
      </c>
      <c r="T10" s="1" t="s">
        <v>162</v>
      </c>
      <c r="U10" s="1" t="s">
        <v>163</v>
      </c>
      <c r="V10" s="1" t="s">
        <v>164</v>
      </c>
    </row>
    <row r="11" s="1" customFormat="1" spans="1:22">
      <c r="A11" s="3">
        <v>999225621554039</v>
      </c>
      <c r="B11" s="1" t="s">
        <v>204</v>
      </c>
      <c r="C11" s="1" t="s">
        <v>205</v>
      </c>
      <c r="D11" s="1" t="s">
        <v>206</v>
      </c>
      <c r="E11" s="1" t="s">
        <v>207</v>
      </c>
      <c r="F11" s="1" t="s">
        <v>208</v>
      </c>
      <c r="G11" s="1" t="s">
        <v>152</v>
      </c>
      <c r="H11" s="1" t="s">
        <v>153</v>
      </c>
      <c r="I11" s="1" t="s">
        <v>209</v>
      </c>
      <c r="J11" s="1" t="s">
        <v>155</v>
      </c>
      <c r="K11" s="1" t="s">
        <v>209</v>
      </c>
      <c r="L11" s="1" t="s">
        <v>209</v>
      </c>
      <c r="M11" s="1" t="s">
        <v>156</v>
      </c>
      <c r="N11" s="1" t="s">
        <v>156</v>
      </c>
      <c r="O11" s="1" t="s">
        <v>157</v>
      </c>
      <c r="P11" s="1" t="s">
        <v>158</v>
      </c>
      <c r="Q11" s="1" t="s">
        <v>159</v>
      </c>
      <c r="R11" s="1" t="s">
        <v>210</v>
      </c>
      <c r="S11" s="1" t="s">
        <v>161</v>
      </c>
      <c r="T11" s="1" t="s">
        <v>162</v>
      </c>
      <c r="U11" s="1" t="s">
        <v>163</v>
      </c>
      <c r="V11" s="1" t="s">
        <v>164</v>
      </c>
    </row>
    <row r="12" s="1" customFormat="1" spans="1:22">
      <c r="A12" s="3">
        <v>999225625389653</v>
      </c>
      <c r="B12" s="1" t="s">
        <v>204</v>
      </c>
      <c r="C12" s="1" t="s">
        <v>211</v>
      </c>
      <c r="D12" s="1" t="s">
        <v>167</v>
      </c>
      <c r="E12" s="1" t="s">
        <v>212</v>
      </c>
      <c r="F12" s="1" t="s">
        <v>173</v>
      </c>
      <c r="G12" s="1" t="s">
        <v>152</v>
      </c>
      <c r="H12" s="1" t="s">
        <v>153</v>
      </c>
      <c r="I12" s="1" t="s">
        <v>213</v>
      </c>
      <c r="J12" s="1" t="s">
        <v>155</v>
      </c>
      <c r="K12" s="1" t="s">
        <v>213</v>
      </c>
      <c r="L12" s="1" t="s">
        <v>213</v>
      </c>
      <c r="M12" s="1" t="s">
        <v>156</v>
      </c>
      <c r="N12" s="1" t="s">
        <v>156</v>
      </c>
      <c r="O12" s="1" t="s">
        <v>157</v>
      </c>
      <c r="P12" s="1" t="s">
        <v>158</v>
      </c>
      <c r="Q12" s="1" t="s">
        <v>159</v>
      </c>
      <c r="R12" s="1" t="s">
        <v>214</v>
      </c>
      <c r="S12" s="1" t="s">
        <v>161</v>
      </c>
      <c r="T12" s="1" t="s">
        <v>162</v>
      </c>
      <c r="U12" s="1" t="s">
        <v>163</v>
      </c>
      <c r="V12" s="1" t="s">
        <v>164</v>
      </c>
    </row>
    <row r="13" s="1" customFormat="1" spans="1:22">
      <c r="A13" s="3">
        <v>999225634463217</v>
      </c>
      <c r="B13" s="1" t="s">
        <v>204</v>
      </c>
      <c r="C13" s="1" t="s">
        <v>215</v>
      </c>
      <c r="D13" s="1" t="s">
        <v>149</v>
      </c>
      <c r="E13" s="1" t="s">
        <v>216</v>
      </c>
      <c r="F13" s="1" t="s">
        <v>173</v>
      </c>
      <c r="G13" s="1" t="s">
        <v>152</v>
      </c>
      <c r="H13" s="1" t="s">
        <v>153</v>
      </c>
      <c r="I13" s="1" t="s">
        <v>217</v>
      </c>
      <c r="J13" s="1" t="s">
        <v>155</v>
      </c>
      <c r="K13" s="1" t="s">
        <v>217</v>
      </c>
      <c r="L13" s="1" t="s">
        <v>217</v>
      </c>
      <c r="M13" s="1" t="s">
        <v>156</v>
      </c>
      <c r="N13" s="1" t="s">
        <v>156</v>
      </c>
      <c r="O13" s="1" t="s">
        <v>157</v>
      </c>
      <c r="P13" s="1" t="s">
        <v>158</v>
      </c>
      <c r="Q13" s="1" t="s">
        <v>159</v>
      </c>
      <c r="R13" s="1" t="s">
        <v>218</v>
      </c>
      <c r="S13" s="1" t="s">
        <v>161</v>
      </c>
      <c r="T13" s="1" t="s">
        <v>162</v>
      </c>
      <c r="U13" s="1" t="s">
        <v>163</v>
      </c>
      <c r="V13" s="1" t="s">
        <v>164</v>
      </c>
    </row>
    <row r="14" s="1" customFormat="1" spans="1:22">
      <c r="A14" s="3">
        <v>999225662838848</v>
      </c>
      <c r="B14" s="1" t="s">
        <v>219</v>
      </c>
      <c r="C14" s="1" t="s">
        <v>220</v>
      </c>
      <c r="D14" s="1" t="s">
        <v>167</v>
      </c>
      <c r="E14" s="1" t="s">
        <v>221</v>
      </c>
      <c r="F14" s="1" t="s">
        <v>173</v>
      </c>
      <c r="G14" s="1" t="s">
        <v>152</v>
      </c>
      <c r="H14" s="1" t="s">
        <v>153</v>
      </c>
      <c r="I14" s="1" t="s">
        <v>213</v>
      </c>
      <c r="J14" s="1" t="s">
        <v>155</v>
      </c>
      <c r="K14" s="1" t="s">
        <v>213</v>
      </c>
      <c r="L14" s="1" t="s">
        <v>213</v>
      </c>
      <c r="M14" s="1" t="s">
        <v>156</v>
      </c>
      <c r="N14" s="1" t="s">
        <v>156</v>
      </c>
      <c r="O14" s="1" t="s">
        <v>157</v>
      </c>
      <c r="P14" s="1" t="s">
        <v>158</v>
      </c>
      <c r="Q14" s="1" t="s">
        <v>159</v>
      </c>
      <c r="R14" s="1" t="s">
        <v>222</v>
      </c>
      <c r="S14" s="1" t="s">
        <v>161</v>
      </c>
      <c r="T14" s="1" t="s">
        <v>162</v>
      </c>
      <c r="U14" s="1" t="s">
        <v>163</v>
      </c>
      <c r="V14" s="1" t="s">
        <v>164</v>
      </c>
    </row>
    <row r="15" s="1" customFormat="1" spans="1:22">
      <c r="A15" s="3">
        <v>999225737240353</v>
      </c>
      <c r="B15" s="1" t="s">
        <v>208</v>
      </c>
      <c r="C15" s="1" t="s">
        <v>223</v>
      </c>
      <c r="D15" s="1" t="s">
        <v>224</v>
      </c>
      <c r="E15" s="1" t="s">
        <v>225</v>
      </c>
      <c r="F15" s="1" t="s">
        <v>226</v>
      </c>
      <c r="G15" s="1" t="s">
        <v>152</v>
      </c>
      <c r="H15" s="1" t="s">
        <v>153</v>
      </c>
      <c r="I15" s="1" t="s">
        <v>227</v>
      </c>
      <c r="J15" s="1" t="s">
        <v>155</v>
      </c>
      <c r="K15" s="1" t="s">
        <v>227</v>
      </c>
      <c r="L15" s="1" t="s">
        <v>227</v>
      </c>
      <c r="M15" s="1" t="s">
        <v>156</v>
      </c>
      <c r="N15" s="1" t="s">
        <v>156</v>
      </c>
      <c r="O15" s="1" t="s">
        <v>157</v>
      </c>
      <c r="P15" s="1" t="s">
        <v>158</v>
      </c>
      <c r="Q15" s="1" t="s">
        <v>159</v>
      </c>
      <c r="R15" s="1" t="s">
        <v>228</v>
      </c>
      <c r="S15" s="1" t="s">
        <v>161</v>
      </c>
      <c r="T15" s="1" t="s">
        <v>162</v>
      </c>
      <c r="U15" s="1" t="s">
        <v>163</v>
      </c>
      <c r="V15" s="1" t="s">
        <v>164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2023-08-22T01:41:38Z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