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<sst xmlns="http://schemas.openxmlformats.org/spreadsheetml/2006/main" count="611" uniqueCount="215">
  <si>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</si>
  <si>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</si>
  <si>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</si>
  <si>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</si>
  <si>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</si>
  <si>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</si>
  <si>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</si>
  <si>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</si>
  <si>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</si>
  <si>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</si>
  <si>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</si>
  <si>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</si>
  <si>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</si>
  <si>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</si>
  <si>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</si>
  <si>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</si>
  <si>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</si>
  <si>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</si>
  <si>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</si>
  <si>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</si>
  <si>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</si>
  <si>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</si>
  <si>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</si>
  <si>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</si>
  <si>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</si>
  <si>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999224269195541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</si>
  <si>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</si>
  <si>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</si>
  <si>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</si>
  <si>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</si>
  <si>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</si>
  <si>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Lock/Se Sum,Lock/Kwok On</t>
  </si>
  <si>
    <t>CA363230823CNY</t>
  </si>
  <si>
    <t>未提现</t>
  </si>
  <si>
    <t>携程开票</t>
  </si>
  <si>
    <t xml:space="preserve">3390045	</t>
  </si>
  <si>
    <t xml:space="preserve">	</t>
  </si>
  <si>
    <t>取消</t>
  </si>
  <si>
    <t xml:space="preserve">999225419711358	</t>
  </si>
  <si>
    <t>[香港]香港九龙海逸君绰酒店(Harbour Grand Kowloon)(17095949)</t>
  </si>
  <si>
    <t>高级客房(至少连住2晚及以上)&lt;特惠&gt;&lt;双人入住&gt;&lt;内宾&gt;&lt;无早&gt;</t>
  </si>
  <si>
    <t>QU/yijiao,liu/hongfeng</t>
  </si>
  <si>
    <t xml:space="preserve">3653682	</t>
  </si>
  <si>
    <t xml:space="preserve">999225500793834	</t>
  </si>
  <si>
    <t>SHEN/HENGJUN,LI/TAO</t>
  </si>
  <si>
    <t xml:space="preserve">3668676	</t>
  </si>
  <si>
    <t xml:space="preserve">999225536571105	</t>
  </si>
  <si>
    <t>LIU/MENGTIAN</t>
  </si>
  <si>
    <t xml:space="preserve">3674839	</t>
  </si>
  <si>
    <t xml:space="preserve">999225551255292	</t>
  </si>
  <si>
    <t>sun/jian,luo/mingxi</t>
  </si>
  <si>
    <t xml:space="preserve">3678080	</t>
  </si>
  <si>
    <t xml:space="preserve">25560250382	</t>
  </si>
  <si>
    <t>HE/XIUKUI</t>
  </si>
  <si>
    <t xml:space="preserve">3680389	</t>
  </si>
  <si>
    <t xml:space="preserve">999225615355320	</t>
  </si>
  <si>
    <t>CHEN/XIAOLI</t>
  </si>
  <si>
    <t xml:space="preserve">3691169	</t>
  </si>
  <si>
    <t xml:space="preserve">999225617733567	</t>
  </si>
  <si>
    <t>LIN/JIN,Hong/Xunzhi</t>
  </si>
  <si>
    <t xml:space="preserve">3691630	</t>
  </si>
  <si>
    <t xml:space="preserve">999225622742092	</t>
  </si>
  <si>
    <t>SUN/LUMING,ZHANG/DONGXUE</t>
  </si>
  <si>
    <t xml:space="preserve">3692709	</t>
  </si>
  <si>
    <t xml:space="preserve">999225658164579	</t>
  </si>
  <si>
    <t>LAN XUEHONG</t>
  </si>
  <si>
    <t xml:space="preserve">3699953	</t>
  </si>
  <si>
    <t xml:space="preserve">999225662328190	</t>
  </si>
  <si>
    <t>高级房(至少提前5天预订)(至少连住2晚及以上)&lt;双人入住&gt;&lt;内宾&gt;&lt;无早&gt;</t>
  </si>
  <si>
    <t>CHEN/XIAOYONG,Shao/Jing</t>
  </si>
  <si>
    <t xml:space="preserve">3701071	</t>
  </si>
  <si>
    <t xml:space="preserve">999225671440324	</t>
  </si>
  <si>
    <t>[香港]香港九龙海湾酒店(Kowloon Harbourfront Hotel)(25665271)</t>
  </si>
  <si>
    <t>双卧室城景套房(至少提前7天预订)(至少连住2晚及以上)&lt;三人入住&gt;&lt;内宾&gt;&lt;无早&gt;</t>
  </si>
  <si>
    <t>ZHANG/NANNAN,WANG/ZHENG</t>
  </si>
  <si>
    <t xml:space="preserve">3702941	</t>
  </si>
  <si>
    <t xml:space="preserve">477773	</t>
  </si>
  <si>
    <t xml:space="preserve">999225680885710	</t>
  </si>
  <si>
    <t>SHI/JING,ZHAO/XIA</t>
  </si>
  <si>
    <t xml:space="preserve">3705140	</t>
  </si>
  <si>
    <t xml:space="preserve">999225703722124	</t>
  </si>
  <si>
    <t>[梅州]梅州昌盛豪生大酒店(45834822)</t>
  </si>
  <si>
    <t>柚见好——非遗双床房&lt;超值特惠&gt;&lt;双人入住&gt;&lt;双早&gt;</t>
  </si>
  <si>
    <t>黄裕萍</t>
  </si>
  <si>
    <t xml:space="preserve">999225733613444	</t>
  </si>
  <si>
    <t>[梅州]梅州白天鹅迎宾馆(100697959)</t>
  </si>
  <si>
    <t>商务江景大床房&lt;双人入住&gt;&lt;限量抢购&gt;&lt;双早&gt;&lt;日历房套餐高价值&gt;&lt;新酒店礼盒&gt;</t>
  </si>
  <si>
    <t>吕健</t>
  </si>
  <si>
    <t xml:space="preserve">999225741375362	</t>
  </si>
  <si>
    <t>[香港]历山酒店(Hotel Alexandra)(105646626)</t>
  </si>
  <si>
    <t>方块客房 (城市景观)(至少提前5天预订)(至少连住2晚及以上)&lt;双人入住&gt;&lt;内宾&gt;&lt;无早&gt;</t>
  </si>
  <si>
    <t>Zhuang/Shixiang,Zhuang/Yulin</t>
  </si>
  <si>
    <t xml:space="preserve">3718047	</t>
  </si>
  <si>
    <t xml:space="preserve">13061233	</t>
  </si>
  <si>
    <t xml:space="preserve">999225745515838	</t>
  </si>
  <si>
    <t>伍丽颜,龙达锦</t>
  </si>
  <si>
    <t xml:space="preserve">999225790477272	</t>
  </si>
  <si>
    <t>商务江景双床房&lt;超值特惠&gt;&lt;双人入住&gt;&lt;日历房套餐高价值&gt;&lt;单早&gt;&lt;新酒店礼盒&gt;</t>
  </si>
  <si>
    <t>张思平,何金娣</t>
  </si>
  <si>
    <t xml:space="preserve">999225820302609	</t>
  </si>
  <si>
    <t>商务江景双床房&lt;双人入住&gt;&lt;限量抢购&gt;&lt;双早&gt;&lt;日历房套餐高价值&gt;&lt;新酒店礼盒&gt;</t>
  </si>
  <si>
    <t>刁倩薇</t>
  </si>
  <si>
    <t xml:space="preserve">999225827624745	</t>
  </si>
  <si>
    <t>黄学戟</t>
  </si>
  <si>
    <t xml:space="preserve">999225861273766	</t>
  </si>
  <si>
    <t>[梅州]梅州麓湖山酒店(67856423)</t>
  </si>
  <si>
    <t>标准双床房&lt;双人入住&gt;&lt;升级特惠&gt;&lt;双早&gt;</t>
  </si>
  <si>
    <t>陈伟睦</t>
  </si>
  <si>
    <t xml:space="preserve">2849108	</t>
  </si>
  <si>
    <t>，</t>
  </si>
  <si>
    <t>202307310926510071</t>
  </si>
  <si>
    <t>202308012155350071</t>
  </si>
  <si>
    <t>202308031800540068</t>
  </si>
  <si>
    <t>202308042123040021</t>
  </si>
  <si>
    <t>202308051006420071</t>
  </si>
  <si>
    <t>202308061805460077</t>
  </si>
  <si>
    <t>A230823093230481</t>
  </si>
  <si>
    <t>房集：i230823093125 3195.1元</t>
  </si>
  <si>
    <t>CNY / HKD 当前参考汇率: 1.072871812</t>
  </si>
  <si>
    <t>总计：42218.1 CNY/
45294.61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</si>
  <si>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</si>
  <si>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</si>
  <si>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</si>
  <si>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</si>
  <si>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</si>
  <si>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</si>
  <si>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</si>
  <si>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</si>
  <si>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</si>
  <si>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</si>
  <si>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</si>
  <si>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</si>
  <si>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</si>
  <si>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</si>
  <si>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</si>
  <si>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</si>
  <si>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</si>
  <si>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</si>
  <si>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</si>
  <si>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2023-08-01</t>
  </si>
  <si>
    <t>3718047</t>
  </si>
  <si>
    <t>历山酒店</t>
  </si>
  <si>
    <t>Zhuang Shixiang,Zhuang Yulin</t>
  </si>
  <si>
    <t>2023-08-06</t>
  </si>
  <si>
    <t>2023-08-08</t>
  </si>
  <si>
    <t>退房日周结</t>
  </si>
  <si>
    <t>1622.00</t>
  </si>
  <si>
    <t>RMB</t>
  </si>
  <si>
    <t>0</t>
  </si>
  <si>
    <t>0.00</t>
  </si>
  <si>
    <t>携程国内直连(DD)</t>
  </si>
  <si>
    <t>01.011249</t>
  </si>
  <si>
    <t>2023-08-01 22:20:42</t>
  </si>
  <si>
    <t>否</t>
  </si>
  <si>
    <t>汇智国际旅游发展有限公司</t>
  </si>
  <si>
    <t>直采</t>
  </si>
  <si>
    <t>中国</t>
  </si>
  <si>
    <t>2023-07-30</t>
  </si>
  <si>
    <t>3705140</t>
  </si>
  <si>
    <t>香港九龙海逸君绰酒店</t>
  </si>
  <si>
    <t>SHI JING,ZHAO XIA</t>
  </si>
  <si>
    <t>2174.00</t>
  </si>
  <si>
    <t>2023-07-30 11:38:41</t>
  </si>
  <si>
    <t>2023-07-29</t>
  </si>
  <si>
    <t>3702941</t>
  </si>
  <si>
    <t>香港九龙海湾酒店</t>
  </si>
  <si>
    <t>ZHANG NANNAN,WANG ZHENG</t>
  </si>
  <si>
    <t>2184.00</t>
  </si>
  <si>
    <t>2023-07-30 15:39:39</t>
  </si>
  <si>
    <t>3701071</t>
  </si>
  <si>
    <t>香港九龙酒店</t>
  </si>
  <si>
    <t>CHEN XIAOYONG,Shao Jing</t>
  </si>
  <si>
    <t>3536.00</t>
  </si>
  <si>
    <t>2023-08-04 11:16:22</t>
  </si>
  <si>
    <t>2023-07-28</t>
  </si>
  <si>
    <t>3699953</t>
  </si>
  <si>
    <t>2153.00</t>
  </si>
  <si>
    <t>2023-07-30 11:43:40</t>
  </si>
  <si>
    <t>2023-07-27</t>
  </si>
  <si>
    <t>3692709</t>
  </si>
  <si>
    <t>SUN LUMING,ZHANG DONGXUE</t>
  </si>
  <si>
    <t>2023-08-03</t>
  </si>
  <si>
    <t>5356.00</t>
  </si>
  <si>
    <t>2023-07-27 17:54:10</t>
  </si>
  <si>
    <t>3691630</t>
  </si>
  <si>
    <t>LIN JIN,Hong Xunzhi</t>
  </si>
  <si>
    <t>3828.00</t>
  </si>
  <si>
    <t>2023-07-27 11:59:02</t>
  </si>
  <si>
    <t>3691169</t>
  </si>
  <si>
    <t>CHEN XIAOLI</t>
  </si>
  <si>
    <t>1914.00</t>
  </si>
  <si>
    <t>2023-07-27 11:02:06</t>
  </si>
  <si>
    <t>2023-07-24</t>
  </si>
  <si>
    <t>3680389</t>
  </si>
  <si>
    <t>HE XIUKUI</t>
  </si>
  <si>
    <t>1922.00</t>
  </si>
  <si>
    <t>2023-07-25 17:54:40</t>
  </si>
  <si>
    <t>3678080</t>
  </si>
  <si>
    <t>sun jian,luo mingxi</t>
  </si>
  <si>
    <t>2023-07-24 18:08:31</t>
  </si>
  <si>
    <t>2023-07-23</t>
  </si>
  <si>
    <t>3674839</t>
  </si>
  <si>
    <t>LIU MENGTIAN</t>
  </si>
  <si>
    <t>2023-08-05</t>
  </si>
  <si>
    <t>3131.00</t>
  </si>
  <si>
    <t>2023-07-26 21:56:36</t>
  </si>
  <si>
    <t>2023-07-22</t>
  </si>
  <si>
    <t>3668676</t>
  </si>
  <si>
    <t>SHEN HENGJUN,LI TAO</t>
  </si>
  <si>
    <t>2023-07-25 13:13:22</t>
  </si>
  <si>
    <t>2023-07-18</t>
  </si>
  <si>
    <t>3653682</t>
  </si>
  <si>
    <t>QU yijiao,liu hongfeng</t>
  </si>
  <si>
    <t>6158.00</t>
  </si>
  <si>
    <t>2023-07-25 16:39:16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</si>
</sst>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14</xdr:col>
      <xdr:colOff>504825</xdr:colOff>
      <xdr:row>67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46797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45143</v>
      </c>
      <c r="G2" s="6">
        <v>45146</v>
      </c>
      <c r="H2" s="4">
        <v>1</v>
      </c>
      <c r="I2" s="4">
        <v>3</v>
      </c>
      <c r="J2" s="4">
        <v>3</v>
      </c>
      <c r="K2" s="4" t="s">
        <v>30</v>
      </c>
      <c r="L2" s="4">
        <v>3012</v>
      </c>
      <c r="M2" s="4">
        <v>3012</v>
      </c>
      <c r="N2" s="4" t="s">
        <v>31</v>
      </c>
      <c r="O2" s="4" t="s">
        <v>32</v>
      </c>
      <c r="P2" s="4" t="s">
        <v>33</v>
      </c>
      <c r="Q2" s="4">
        <v>0</v>
      </c>
      <c r="R2" s="7">
        <v>45064</v>
      </c>
      <c r="S2" s="6">
        <v>45161</v>
      </c>
      <c r="T2" s="4" t="s">
        <v>34</v>
      </c>
      <c r="U2" s="4">
        <v>3012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45143</v>
      </c>
      <c r="G3" s="6">
        <v>45146</v>
      </c>
      <c r="H3" s="4">
        <v>1</v>
      </c>
      <c r="I3" s="4">
        <v>3</v>
      </c>
      <c r="J3" s="4">
        <v>3</v>
      </c>
      <c r="K3" s="4" t="s">
        <v>30</v>
      </c>
      <c r="L3" s="4">
        <v>-3012</v>
      </c>
      <c r="M3" s="4">
        <v>-3012</v>
      </c>
      <c r="N3" s="4" t="s">
        <v>31</v>
      </c>
      <c r="O3" s="4" t="s">
        <v>32</v>
      </c>
      <c r="P3" s="4" t="s">
        <v>33</v>
      </c>
      <c r="Q3" s="4">
        <v>0</v>
      </c>
      <c r="R3" s="7">
        <v>45064</v>
      </c>
      <c r="S3" s="6">
        <v>45161</v>
      </c>
      <c r="T3" s="4" t="s">
        <v>34</v>
      </c>
      <c r="U3" s="4">
        <v>-3012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45143</v>
      </c>
      <c r="G4" s="6">
        <v>45146</v>
      </c>
      <c r="H4" s="4">
        <v>2</v>
      </c>
      <c r="I4" s="4">
        <v>3</v>
      </c>
      <c r="J4" s="4">
        <v>6</v>
      </c>
      <c r="K4" s="4" t="s">
        <v>30</v>
      </c>
      <c r="L4" s="4">
        <v>6158</v>
      </c>
      <c r="M4" s="4">
        <v>6158</v>
      </c>
      <c r="N4" s="4" t="s">
        <v>41</v>
      </c>
      <c r="O4" s="4" t="s">
        <v>32</v>
      </c>
      <c r="P4" s="4" t="s">
        <v>33</v>
      </c>
      <c r="Q4" s="4">
        <v>0</v>
      </c>
      <c r="R4" s="7">
        <v>45125</v>
      </c>
      <c r="S4" s="6">
        <v>45161</v>
      </c>
      <c r="T4" s="4" t="s">
        <v>34</v>
      </c>
      <c r="U4" s="4">
        <v>6158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45143</v>
      </c>
      <c r="G5" s="6">
        <v>45146</v>
      </c>
      <c r="H5" s="4">
        <v>1</v>
      </c>
      <c r="I5" s="4">
        <v>3</v>
      </c>
      <c r="J5" s="4">
        <v>3</v>
      </c>
      <c r="K5" s="4" t="s">
        <v>30</v>
      </c>
      <c r="L5" s="4">
        <v>3131</v>
      </c>
      <c r="M5" s="4">
        <v>3131</v>
      </c>
      <c r="N5" s="4" t="s">
        <v>44</v>
      </c>
      <c r="O5" s="4" t="s">
        <v>32</v>
      </c>
      <c r="P5" s="4" t="s">
        <v>33</v>
      </c>
      <c r="Q5" s="4">
        <v>0</v>
      </c>
      <c r="R5" s="7">
        <v>45129</v>
      </c>
      <c r="S5" s="6">
        <v>45161</v>
      </c>
      <c r="T5" s="4" t="s">
        <v>34</v>
      </c>
      <c r="U5" s="4">
        <v>3131</v>
      </c>
      <c r="V5" s="4">
        <v>0</v>
      </c>
      <c r="W5" s="4">
        <v>0</v>
      </c>
      <c r="X5" s="4" t="s">
        <v>45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45143</v>
      </c>
      <c r="G6" s="6">
        <v>45146</v>
      </c>
      <c r="H6" s="4">
        <v>1</v>
      </c>
      <c r="I6" s="4">
        <v>3</v>
      </c>
      <c r="J6" s="4">
        <v>3</v>
      </c>
      <c r="K6" s="4" t="s">
        <v>30</v>
      </c>
      <c r="L6" s="4">
        <v>3131</v>
      </c>
      <c r="M6" s="4">
        <v>3131</v>
      </c>
      <c r="N6" s="4" t="s">
        <v>47</v>
      </c>
      <c r="O6" s="4" t="s">
        <v>32</v>
      </c>
      <c r="P6" s="4" t="s">
        <v>33</v>
      </c>
      <c r="Q6" s="4">
        <v>0</v>
      </c>
      <c r="R6" s="7">
        <v>45130</v>
      </c>
      <c r="S6" s="6">
        <v>45161</v>
      </c>
      <c r="T6" s="4" t="s">
        <v>34</v>
      </c>
      <c r="U6" s="4">
        <v>3131</v>
      </c>
      <c r="V6" s="4">
        <v>0</v>
      </c>
      <c r="W6" s="4">
        <v>0</v>
      </c>
      <c r="X6" s="4" t="s">
        <v>48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45144</v>
      </c>
      <c r="G7" s="6">
        <v>45146</v>
      </c>
      <c r="H7" s="4">
        <v>1</v>
      </c>
      <c r="I7" s="4">
        <v>2</v>
      </c>
      <c r="J7" s="4">
        <v>2</v>
      </c>
      <c r="K7" s="4" t="s">
        <v>30</v>
      </c>
      <c r="L7" s="4">
        <v>1914</v>
      </c>
      <c r="M7" s="4">
        <v>1914</v>
      </c>
      <c r="N7" s="4" t="s">
        <v>50</v>
      </c>
      <c r="O7" s="4" t="s">
        <v>32</v>
      </c>
      <c r="P7" s="4" t="s">
        <v>33</v>
      </c>
      <c r="Q7" s="4">
        <v>0</v>
      </c>
      <c r="R7" s="7">
        <v>45131.0000115741</v>
      </c>
      <c r="S7" s="6">
        <v>45161</v>
      </c>
      <c r="T7" s="4" t="s">
        <v>34</v>
      </c>
      <c r="U7" s="4">
        <v>1914</v>
      </c>
      <c r="V7" s="4">
        <v>0</v>
      </c>
      <c r="W7" s="4">
        <v>1954</v>
      </c>
      <c r="X7" s="4" t="s">
        <v>51</v>
      </c>
      <c r="Y7" s="4" t="s">
        <v>36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39</v>
      </c>
      <c r="E8" s="4" t="s">
        <v>40</v>
      </c>
      <c r="F8" s="6">
        <v>45144</v>
      </c>
      <c r="G8" s="6">
        <v>45146</v>
      </c>
      <c r="H8" s="4">
        <v>1</v>
      </c>
      <c r="I8" s="4">
        <v>2</v>
      </c>
      <c r="J8" s="4">
        <v>2</v>
      </c>
      <c r="K8" s="4" t="s">
        <v>30</v>
      </c>
      <c r="L8" s="4">
        <v>1922</v>
      </c>
      <c r="M8" s="4">
        <v>1922</v>
      </c>
      <c r="N8" s="4" t="s">
        <v>53</v>
      </c>
      <c r="O8" s="4" t="s">
        <v>32</v>
      </c>
      <c r="P8" s="4" t="s">
        <v>33</v>
      </c>
      <c r="Q8" s="4">
        <v>0</v>
      </c>
      <c r="R8" s="7">
        <v>45131.0000115741</v>
      </c>
      <c r="S8" s="6">
        <v>45161</v>
      </c>
      <c r="T8" s="4" t="s">
        <v>34</v>
      </c>
      <c r="U8" s="4">
        <v>1922</v>
      </c>
      <c r="V8" s="4">
        <v>0</v>
      </c>
      <c r="W8" s="4">
        <v>0</v>
      </c>
      <c r="X8" s="4" t="s">
        <v>54</v>
      </c>
      <c r="Y8" s="4" t="s">
        <v>36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45144</v>
      </c>
      <c r="G9" s="6">
        <v>45146</v>
      </c>
      <c r="H9" s="4">
        <v>1</v>
      </c>
      <c r="I9" s="4">
        <v>2</v>
      </c>
      <c r="J9" s="4">
        <v>2</v>
      </c>
      <c r="K9" s="4" t="s">
        <v>30</v>
      </c>
      <c r="L9" s="4">
        <v>1914</v>
      </c>
      <c r="M9" s="4">
        <v>1914</v>
      </c>
      <c r="N9" s="4" t="s">
        <v>56</v>
      </c>
      <c r="O9" s="4" t="s">
        <v>32</v>
      </c>
      <c r="P9" s="4" t="s">
        <v>33</v>
      </c>
      <c r="Q9" s="4">
        <v>0</v>
      </c>
      <c r="R9" s="7">
        <v>45134.0000115741</v>
      </c>
      <c r="S9" s="6">
        <v>45161</v>
      </c>
      <c r="T9" s="4" t="s">
        <v>34</v>
      </c>
      <c r="U9" s="4">
        <v>1914</v>
      </c>
      <c r="V9" s="4">
        <v>0</v>
      </c>
      <c r="W9" s="4">
        <v>0</v>
      </c>
      <c r="X9" s="4" t="s">
        <v>57</v>
      </c>
      <c r="Y9" s="4" t="s">
        <v>36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45144</v>
      </c>
      <c r="G10" s="6">
        <v>45146</v>
      </c>
      <c r="H10" s="4">
        <v>2</v>
      </c>
      <c r="I10" s="4">
        <v>2</v>
      </c>
      <c r="J10" s="4">
        <v>4</v>
      </c>
      <c r="K10" s="4" t="s">
        <v>30</v>
      </c>
      <c r="L10" s="4">
        <v>3828</v>
      </c>
      <c r="M10" s="4">
        <v>3828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45134</v>
      </c>
      <c r="S10" s="6">
        <v>45161</v>
      </c>
      <c r="T10" s="4" t="s">
        <v>34</v>
      </c>
      <c r="U10" s="4">
        <v>3828</v>
      </c>
      <c r="V10" s="4">
        <v>0</v>
      </c>
      <c r="W10" s="4">
        <v>0</v>
      </c>
      <c r="X10" s="4" t="s">
        <v>60</v>
      </c>
      <c r="Y10" s="4" t="s">
        <v>36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45141</v>
      </c>
      <c r="G11" s="6">
        <v>45146</v>
      </c>
      <c r="H11" s="4">
        <v>1</v>
      </c>
      <c r="I11" s="4">
        <v>5</v>
      </c>
      <c r="J11" s="4">
        <v>5</v>
      </c>
      <c r="K11" s="4" t="s">
        <v>30</v>
      </c>
      <c r="L11" s="4">
        <v>5356</v>
      </c>
      <c r="M11" s="4">
        <v>5356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45134</v>
      </c>
      <c r="S11" s="6">
        <v>45161</v>
      </c>
      <c r="T11" s="4" t="s">
        <v>34</v>
      </c>
      <c r="U11" s="4">
        <v>5356</v>
      </c>
      <c r="V11" s="4">
        <v>0</v>
      </c>
      <c r="W11" s="4">
        <v>0</v>
      </c>
      <c r="X11" s="4" t="s">
        <v>63</v>
      </c>
      <c r="Y11" s="4" t="s">
        <v>36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39</v>
      </c>
      <c r="E12" s="4" t="s">
        <v>40</v>
      </c>
      <c r="F12" s="6">
        <v>45144</v>
      </c>
      <c r="G12" s="6">
        <v>45146</v>
      </c>
      <c r="H12" s="4">
        <v>1</v>
      </c>
      <c r="I12" s="4">
        <v>2</v>
      </c>
      <c r="J12" s="4">
        <v>2</v>
      </c>
      <c r="K12" s="4" t="s">
        <v>30</v>
      </c>
      <c r="L12" s="4">
        <v>2153</v>
      </c>
      <c r="M12" s="4">
        <v>2153</v>
      </c>
      <c r="N12" s="4" t="s">
        <v>65</v>
      </c>
      <c r="O12" s="4" t="s">
        <v>32</v>
      </c>
      <c r="P12" s="4" t="s">
        <v>33</v>
      </c>
      <c r="Q12" s="4">
        <v>0</v>
      </c>
      <c r="R12" s="7">
        <v>45135.0000115741</v>
      </c>
      <c r="S12" s="6">
        <v>45161</v>
      </c>
      <c r="T12" s="4" t="s">
        <v>34</v>
      </c>
      <c r="U12" s="4">
        <v>2153</v>
      </c>
      <c r="V12" s="4">
        <v>0</v>
      </c>
      <c r="W12" s="4">
        <v>0</v>
      </c>
      <c r="X12" s="4" t="s">
        <v>66</v>
      </c>
      <c r="Y12" s="4" t="s">
        <v>36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28</v>
      </c>
      <c r="E13" s="4" t="s">
        <v>68</v>
      </c>
      <c r="F13" s="6">
        <v>45144</v>
      </c>
      <c r="G13" s="6">
        <v>45146</v>
      </c>
      <c r="H13" s="4">
        <v>2</v>
      </c>
      <c r="I13" s="4">
        <v>2</v>
      </c>
      <c r="J13" s="4">
        <v>4</v>
      </c>
      <c r="K13" s="4" t="s">
        <v>30</v>
      </c>
      <c r="L13" s="4">
        <v>3536</v>
      </c>
      <c r="M13" s="4">
        <v>3536</v>
      </c>
      <c r="N13" s="4" t="s">
        <v>69</v>
      </c>
      <c r="O13" s="4" t="s">
        <v>32</v>
      </c>
      <c r="P13" s="4" t="s">
        <v>33</v>
      </c>
      <c r="Q13" s="4">
        <v>0</v>
      </c>
      <c r="R13" s="7">
        <v>45136.0000115741</v>
      </c>
      <c r="S13" s="6">
        <v>45161</v>
      </c>
      <c r="T13" s="4" t="s">
        <v>34</v>
      </c>
      <c r="U13" s="4">
        <v>3536</v>
      </c>
      <c r="V13" s="4">
        <v>0</v>
      </c>
      <c r="W13" s="4">
        <v>0</v>
      </c>
      <c r="X13" s="4" t="s">
        <v>70</v>
      </c>
      <c r="Y13" s="4" t="s">
        <v>36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72</v>
      </c>
      <c r="E14" s="4" t="s">
        <v>73</v>
      </c>
      <c r="F14" s="6">
        <v>45144</v>
      </c>
      <c r="G14" s="6">
        <v>45146</v>
      </c>
      <c r="H14" s="4">
        <v>1</v>
      </c>
      <c r="I14" s="4">
        <v>2</v>
      </c>
      <c r="J14" s="4">
        <v>2</v>
      </c>
      <c r="K14" s="4" t="s">
        <v>30</v>
      </c>
      <c r="L14" s="4">
        <v>2184</v>
      </c>
      <c r="M14" s="4">
        <v>2184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45136.0000115741</v>
      </c>
      <c r="S14" s="6">
        <v>45161</v>
      </c>
      <c r="T14" s="4" t="s">
        <v>34</v>
      </c>
      <c r="U14" s="4">
        <v>2184</v>
      </c>
      <c r="V14" s="4">
        <v>0</v>
      </c>
      <c r="W14" s="4">
        <v>0</v>
      </c>
      <c r="X14" s="4" t="s">
        <v>75</v>
      </c>
      <c r="Y14" s="4" t="s">
        <v>76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39</v>
      </c>
      <c r="E15" s="4" t="s">
        <v>40</v>
      </c>
      <c r="F15" s="6">
        <v>45144</v>
      </c>
      <c r="G15" s="6">
        <v>45146</v>
      </c>
      <c r="H15" s="4">
        <v>1</v>
      </c>
      <c r="I15" s="4">
        <v>2</v>
      </c>
      <c r="J15" s="4">
        <v>2</v>
      </c>
      <c r="K15" s="4" t="s">
        <v>30</v>
      </c>
      <c r="L15" s="4">
        <v>2174</v>
      </c>
      <c r="M15" s="4">
        <v>2174</v>
      </c>
      <c r="N15" s="4" t="s">
        <v>78</v>
      </c>
      <c r="O15" s="4" t="s">
        <v>32</v>
      </c>
      <c r="P15" s="4" t="s">
        <v>33</v>
      </c>
      <c r="Q15" s="4">
        <v>0</v>
      </c>
      <c r="R15" s="7">
        <v>45137</v>
      </c>
      <c r="S15" s="6">
        <v>45161</v>
      </c>
      <c r="T15" s="4" t="s">
        <v>34</v>
      </c>
      <c r="U15" s="4">
        <v>2174</v>
      </c>
      <c r="V15" s="4">
        <v>0</v>
      </c>
      <c r="W15" s="4">
        <v>0</v>
      </c>
      <c r="X15" s="4" t="s">
        <v>79</v>
      </c>
      <c r="Y15" s="4" t="s">
        <v>36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81</v>
      </c>
      <c r="E16" s="4" t="s">
        <v>82</v>
      </c>
      <c r="F16" s="6">
        <v>45145</v>
      </c>
      <c r="G16" s="6">
        <v>45146</v>
      </c>
      <c r="H16" s="4">
        <v>1</v>
      </c>
      <c r="I16" s="4">
        <v>1</v>
      </c>
      <c r="J16" s="4">
        <v>1</v>
      </c>
      <c r="K16" s="4" t="s">
        <v>30</v>
      </c>
      <c r="L16" s="4">
        <v>499.1</v>
      </c>
      <c r="M16" s="4">
        <v>499.1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45138.0000115741</v>
      </c>
      <c r="S16" s="6">
        <v>45161</v>
      </c>
      <c r="T16" s="4" t="s">
        <v>34</v>
      </c>
      <c r="U16" s="4">
        <v>499.1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85</v>
      </c>
      <c r="E17" s="4" t="s">
        <v>86</v>
      </c>
      <c r="F17" s="6">
        <v>45145</v>
      </c>
      <c r="G17" s="6">
        <v>45146</v>
      </c>
      <c r="H17" s="4">
        <v>1</v>
      </c>
      <c r="I17" s="4">
        <v>1</v>
      </c>
      <c r="J17" s="4">
        <v>1</v>
      </c>
      <c r="K17" s="4" t="s">
        <v>30</v>
      </c>
      <c r="L17" s="4">
        <v>301</v>
      </c>
      <c r="M17" s="4">
        <v>301</v>
      </c>
      <c r="N17" s="4" t="s">
        <v>87</v>
      </c>
      <c r="O17" s="4" t="s">
        <v>32</v>
      </c>
      <c r="P17" s="4" t="s">
        <v>33</v>
      </c>
      <c r="Q17" s="4">
        <v>0</v>
      </c>
      <c r="R17" s="7">
        <v>45139.0000115741</v>
      </c>
      <c r="S17" s="6">
        <v>45161</v>
      </c>
      <c r="T17" s="4" t="s">
        <v>34</v>
      </c>
      <c r="U17" s="4">
        <v>301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90</v>
      </c>
      <c r="F18" s="6">
        <v>45144</v>
      </c>
      <c r="G18" s="6">
        <v>45146</v>
      </c>
      <c r="H18" s="4">
        <v>1</v>
      </c>
      <c r="I18" s="4">
        <v>2</v>
      </c>
      <c r="J18" s="4">
        <v>2</v>
      </c>
      <c r="K18" s="4" t="s">
        <v>30</v>
      </c>
      <c r="L18" s="4">
        <v>1622</v>
      </c>
      <c r="M18" s="4">
        <v>1622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45139</v>
      </c>
      <c r="S18" s="6">
        <v>45161</v>
      </c>
      <c r="T18" s="4" t="s">
        <v>34</v>
      </c>
      <c r="U18" s="4">
        <v>1622</v>
      </c>
      <c r="V18" s="4">
        <v>0</v>
      </c>
      <c r="W18" s="4">
        <v>0</v>
      </c>
      <c r="X18" s="4" t="s">
        <v>92</v>
      </c>
      <c r="Y18" s="4" t="s">
        <v>93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85</v>
      </c>
      <c r="E19" s="4" t="s">
        <v>86</v>
      </c>
      <c r="F19" s="6">
        <v>45145</v>
      </c>
      <c r="G19" s="6">
        <v>45146</v>
      </c>
      <c r="H19" s="4">
        <v>2</v>
      </c>
      <c r="I19" s="4">
        <v>1</v>
      </c>
      <c r="J19" s="4">
        <v>2</v>
      </c>
      <c r="K19" s="4" t="s">
        <v>30</v>
      </c>
      <c r="L19" s="4">
        <v>645</v>
      </c>
      <c r="M19" s="4">
        <v>645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45139</v>
      </c>
      <c r="S19" s="6">
        <v>45161</v>
      </c>
      <c r="T19" s="4" t="s">
        <v>34</v>
      </c>
      <c r="U19" s="4">
        <v>645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85</v>
      </c>
      <c r="E20" s="4" t="s">
        <v>97</v>
      </c>
      <c r="F20" s="6">
        <v>45144</v>
      </c>
      <c r="G20" s="6">
        <v>45146</v>
      </c>
      <c r="H20" s="4">
        <v>2</v>
      </c>
      <c r="I20" s="4">
        <v>2</v>
      </c>
      <c r="J20" s="4">
        <v>4</v>
      </c>
      <c r="K20" s="4" t="s">
        <v>30</v>
      </c>
      <c r="L20" s="4">
        <v>1176</v>
      </c>
      <c r="M20" s="4">
        <v>1176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45141.0000115741</v>
      </c>
      <c r="S20" s="6">
        <v>45161</v>
      </c>
      <c r="T20" s="4" t="s">
        <v>34</v>
      </c>
      <c r="U20" s="4">
        <v>1176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84</v>
      </c>
      <c r="B21" s="4" t="s">
        <v>26</v>
      </c>
      <c r="C21" s="4" t="s">
        <v>37</v>
      </c>
      <c r="D21" s="4" t="s">
        <v>85</v>
      </c>
      <c r="E21" s="4" t="s">
        <v>86</v>
      </c>
      <c r="F21" s="6">
        <v>45145</v>
      </c>
      <c r="G21" s="6">
        <v>45146</v>
      </c>
      <c r="H21" s="4">
        <v>1</v>
      </c>
      <c r="I21" s="4">
        <v>1</v>
      </c>
      <c r="J21" s="4">
        <v>1</v>
      </c>
      <c r="K21" s="4" t="s">
        <v>30</v>
      </c>
      <c r="L21" s="4">
        <v>-301</v>
      </c>
      <c r="M21" s="4">
        <v>-301</v>
      </c>
      <c r="N21" s="4" t="s">
        <v>87</v>
      </c>
      <c r="O21" s="4" t="s">
        <v>32</v>
      </c>
      <c r="P21" s="4" t="s">
        <v>33</v>
      </c>
      <c r="Q21" s="4">
        <v>0</v>
      </c>
      <c r="R21" s="7">
        <v>45139.0000115741</v>
      </c>
      <c r="S21" s="6">
        <v>45161</v>
      </c>
      <c r="T21" s="4" t="s">
        <v>34</v>
      </c>
      <c r="U21" s="4">
        <v>-301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99</v>
      </c>
      <c r="B22" s="4" t="s">
        <v>26</v>
      </c>
      <c r="C22" s="4" t="s">
        <v>27</v>
      </c>
      <c r="D22" s="4" t="s">
        <v>85</v>
      </c>
      <c r="E22" s="4" t="s">
        <v>100</v>
      </c>
      <c r="F22" s="6">
        <v>45145</v>
      </c>
      <c r="G22" s="6">
        <v>45146</v>
      </c>
      <c r="H22" s="4">
        <v>1</v>
      </c>
      <c r="I22" s="4">
        <v>1</v>
      </c>
      <c r="J22" s="4">
        <v>1</v>
      </c>
      <c r="K22" s="4" t="s">
        <v>30</v>
      </c>
      <c r="L22" s="4">
        <v>301</v>
      </c>
      <c r="M22" s="4">
        <v>301</v>
      </c>
      <c r="N22" s="4" t="s">
        <v>101</v>
      </c>
      <c r="O22" s="4" t="s">
        <v>32</v>
      </c>
      <c r="P22" s="4" t="s">
        <v>33</v>
      </c>
      <c r="Q22" s="4">
        <v>0</v>
      </c>
      <c r="R22" s="7">
        <v>45142.0000115741</v>
      </c>
      <c r="S22" s="6">
        <v>45161</v>
      </c>
      <c r="T22" s="4" t="s">
        <v>34</v>
      </c>
      <c r="U22" s="4">
        <v>301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102</v>
      </c>
      <c r="B23" s="4" t="s">
        <v>26</v>
      </c>
      <c r="C23" s="4" t="s">
        <v>27</v>
      </c>
      <c r="D23" s="4" t="s">
        <v>85</v>
      </c>
      <c r="E23" s="4" t="s">
        <v>97</v>
      </c>
      <c r="F23" s="6">
        <v>45145</v>
      </c>
      <c r="G23" s="6">
        <v>45146</v>
      </c>
      <c r="H23" s="4">
        <v>1</v>
      </c>
      <c r="I23" s="4">
        <v>1</v>
      </c>
      <c r="J23" s="4">
        <v>1</v>
      </c>
      <c r="K23" s="4" t="s">
        <v>30</v>
      </c>
      <c r="L23" s="4">
        <v>294</v>
      </c>
      <c r="M23" s="4">
        <v>294</v>
      </c>
      <c r="N23" s="4" t="s">
        <v>103</v>
      </c>
      <c r="O23" s="4" t="s">
        <v>32</v>
      </c>
      <c r="P23" s="4" t="s">
        <v>33</v>
      </c>
      <c r="Q23" s="4">
        <v>0</v>
      </c>
      <c r="R23" s="7">
        <v>45143.0000115741</v>
      </c>
      <c r="S23" s="6">
        <v>45161</v>
      </c>
      <c r="T23" s="4" t="s">
        <v>34</v>
      </c>
      <c r="U23" s="4">
        <v>294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104</v>
      </c>
      <c r="B24" s="4" t="s">
        <v>26</v>
      </c>
      <c r="C24" s="4" t="s">
        <v>27</v>
      </c>
      <c r="D24" s="4" t="s">
        <v>105</v>
      </c>
      <c r="E24" s="4" t="s">
        <v>106</v>
      </c>
      <c r="F24" s="6">
        <v>45145</v>
      </c>
      <c r="G24" s="6">
        <v>45146</v>
      </c>
      <c r="H24" s="4">
        <v>1</v>
      </c>
      <c r="I24" s="4">
        <v>1</v>
      </c>
      <c r="J24" s="4">
        <v>1</v>
      </c>
      <c r="K24" s="4" t="s">
        <v>30</v>
      </c>
      <c r="L24" s="4">
        <v>280</v>
      </c>
      <c r="M24" s="4">
        <v>280</v>
      </c>
      <c r="N24" s="4" t="s">
        <v>107</v>
      </c>
      <c r="O24" s="4" t="s">
        <v>32</v>
      </c>
      <c r="P24" s="4" t="s">
        <v>33</v>
      </c>
      <c r="Q24" s="4">
        <v>0</v>
      </c>
      <c r="R24" s="7">
        <v>45144</v>
      </c>
      <c r="S24" s="6">
        <v>45161</v>
      </c>
      <c r="T24" s="4" t="s">
        <v>34</v>
      </c>
      <c r="U24" s="4">
        <v>280</v>
      </c>
      <c r="V24" s="4">
        <v>0</v>
      </c>
      <c r="W24" s="4">
        <v>0</v>
      </c>
      <c r="X24" s="4" t="s">
        <v>36</v>
      </c>
      <c r="Y24" s="4" t="s">
        <v>108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"/>
  <sheetViews>
    <sheetView tabSelected="1" workbookViewId="0">
      <selection activeCell="A30" sqref="A30:D33"/>
    </sheetView>
  </sheetViews>
  <sheetFormatPr defaultColWidth="9" defaultRowHeight="13.5"/>
  <cols>
    <col min="1" max="1" width="12.625" style="4"/>
    <col min="2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hidden="1" spans="1:9">
      <c r="A2" s="5">
        <v>999224269195541</v>
      </c>
      <c r="B2" s="6">
        <v>45143</v>
      </c>
      <c r="C2" s="6">
        <v>45146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999225419711358</v>
      </c>
      <c r="B3" s="6">
        <v>45143</v>
      </c>
      <c r="C3" s="6">
        <v>45146</v>
      </c>
      <c r="D3" s="4">
        <v>6158</v>
      </c>
      <c r="E3" s="4" t="str">
        <f>VLOOKUP(A3,HOP!A:L,12,0)</f>
        <v>6158.00</v>
      </c>
      <c r="F3" s="4" t="str">
        <f>VLOOKUP(A3,HOP!A:C,3,0)</f>
        <v>3653682</v>
      </c>
      <c r="G3" s="4">
        <f t="shared" ref="G3:G22" si="0">D3-E3</f>
        <v>0</v>
      </c>
      <c r="H3" s="4" t="str">
        <f t="shared" ref="H3:H22" si="1">$H$1&amp;F3</f>
        <v>，3653682</v>
      </c>
      <c r="I3" s="4" t="str">
        <f>VLOOKUP(A3,HOP!A:U,21,0)</f>
        <v>直采</v>
      </c>
    </row>
    <row r="4" s="4" customFormat="1" spans="1:9">
      <c r="A4" s="5">
        <v>999225500793834</v>
      </c>
      <c r="B4" s="6">
        <v>45143</v>
      </c>
      <c r="C4" s="6">
        <v>45146</v>
      </c>
      <c r="D4" s="4">
        <v>3131</v>
      </c>
      <c r="E4" s="4" t="str">
        <f>VLOOKUP(A4,HOP!A:L,12,0)</f>
        <v>3131.00</v>
      </c>
      <c r="F4" s="4" t="str">
        <f>VLOOKUP(A4,HOP!A:C,3,0)</f>
        <v>3668676</v>
      </c>
      <c r="G4" s="4">
        <f t="shared" si="0"/>
        <v>0</v>
      </c>
      <c r="H4" s="4" t="str">
        <f t="shared" si="1"/>
        <v>，3668676</v>
      </c>
      <c r="I4" s="4" t="str">
        <f>VLOOKUP(A4,HOP!A:U,21,0)</f>
        <v>直采</v>
      </c>
    </row>
    <row r="5" s="4" customFormat="1" spans="1:9">
      <c r="A5" s="5">
        <v>999225536571105</v>
      </c>
      <c r="B5" s="6">
        <v>45143</v>
      </c>
      <c r="C5" s="6">
        <v>45146</v>
      </c>
      <c r="D5" s="4">
        <v>3131</v>
      </c>
      <c r="E5" s="4" t="str">
        <f>VLOOKUP(A5,HOP!A:L,12,0)</f>
        <v>3131.00</v>
      </c>
      <c r="F5" s="4" t="str">
        <f>VLOOKUP(A5,HOP!A:C,3,0)</f>
        <v>3674839</v>
      </c>
      <c r="G5" s="4">
        <f t="shared" si="0"/>
        <v>0</v>
      </c>
      <c r="H5" s="4" t="str">
        <f t="shared" si="1"/>
        <v>，3674839</v>
      </c>
      <c r="I5" s="4" t="str">
        <f>VLOOKUP(A5,HOP!A:U,21,0)</f>
        <v>直采</v>
      </c>
    </row>
    <row r="6" s="4" customFormat="1" spans="1:9">
      <c r="A6" s="5">
        <v>999225551255292</v>
      </c>
      <c r="B6" s="6">
        <v>45144</v>
      </c>
      <c r="C6" s="6">
        <v>45146</v>
      </c>
      <c r="D6" s="4">
        <v>1914</v>
      </c>
      <c r="E6" s="4" t="str">
        <f>VLOOKUP(A6,HOP!A:L,12,0)</f>
        <v>1914.00</v>
      </c>
      <c r="F6" s="4" t="str">
        <f>VLOOKUP(A6,HOP!A:C,3,0)</f>
        <v>3678080</v>
      </c>
      <c r="G6" s="4">
        <f t="shared" si="0"/>
        <v>0</v>
      </c>
      <c r="H6" s="4" t="str">
        <f t="shared" si="1"/>
        <v>，3678080</v>
      </c>
      <c r="I6" s="4" t="str">
        <f>VLOOKUP(A6,HOP!A:U,21,0)</f>
        <v>直采</v>
      </c>
    </row>
    <row r="7" s="4" customFormat="1" spans="1:9">
      <c r="A7" s="5">
        <v>25560250382</v>
      </c>
      <c r="B7" s="6">
        <v>45144</v>
      </c>
      <c r="C7" s="6">
        <v>45146</v>
      </c>
      <c r="D7" s="4">
        <v>1922</v>
      </c>
      <c r="E7" s="4" t="str">
        <f>VLOOKUP(A7,HOP!A:L,12,0)</f>
        <v>1922.00</v>
      </c>
      <c r="F7" s="4" t="str">
        <f>VLOOKUP(A7,HOP!A:C,3,0)</f>
        <v>3680389</v>
      </c>
      <c r="G7" s="4">
        <f t="shared" si="0"/>
        <v>0</v>
      </c>
      <c r="H7" s="4" t="str">
        <f t="shared" si="1"/>
        <v>，3680389</v>
      </c>
      <c r="I7" s="4" t="str">
        <f>VLOOKUP(A7,HOP!A:U,21,0)</f>
        <v>直采</v>
      </c>
    </row>
    <row r="8" s="4" customFormat="1" spans="1:9">
      <c r="A8" s="5">
        <v>999225615355320</v>
      </c>
      <c r="B8" s="6">
        <v>45144</v>
      </c>
      <c r="C8" s="6">
        <v>45146</v>
      </c>
      <c r="D8" s="4">
        <v>1914</v>
      </c>
      <c r="E8" s="4" t="str">
        <f>VLOOKUP(A8,HOP!A:L,12,0)</f>
        <v>1914.00</v>
      </c>
      <c r="F8" s="4" t="str">
        <f>VLOOKUP(A8,HOP!A:C,3,0)</f>
        <v>3691169</v>
      </c>
      <c r="G8" s="4">
        <f t="shared" si="0"/>
        <v>0</v>
      </c>
      <c r="H8" s="4" t="str">
        <f t="shared" si="1"/>
        <v>，3691169</v>
      </c>
      <c r="I8" s="4" t="str">
        <f>VLOOKUP(A8,HOP!A:U,21,0)</f>
        <v>直采</v>
      </c>
    </row>
    <row r="9" s="4" customFormat="1" spans="1:9">
      <c r="A9" s="5">
        <v>999225617733567</v>
      </c>
      <c r="B9" s="6">
        <v>45144</v>
      </c>
      <c r="C9" s="6">
        <v>45146</v>
      </c>
      <c r="D9" s="4">
        <v>3828</v>
      </c>
      <c r="E9" s="4" t="str">
        <f>VLOOKUP(A9,HOP!A:L,12,0)</f>
        <v>3828.00</v>
      </c>
      <c r="F9" s="4" t="str">
        <f>VLOOKUP(A9,HOP!A:C,3,0)</f>
        <v>3691630</v>
      </c>
      <c r="G9" s="4">
        <f t="shared" si="0"/>
        <v>0</v>
      </c>
      <c r="H9" s="4" t="str">
        <f t="shared" si="1"/>
        <v>，3691630</v>
      </c>
      <c r="I9" s="4" t="str">
        <f>VLOOKUP(A9,HOP!A:U,21,0)</f>
        <v>直采</v>
      </c>
    </row>
    <row r="10" s="4" customFormat="1" spans="1:9">
      <c r="A10" s="5">
        <v>999225622742092</v>
      </c>
      <c r="B10" s="6">
        <v>45141</v>
      </c>
      <c r="C10" s="6">
        <v>45146</v>
      </c>
      <c r="D10" s="4">
        <v>5356</v>
      </c>
      <c r="E10" s="4" t="str">
        <f>VLOOKUP(A10,HOP!A:L,12,0)</f>
        <v>5356.00</v>
      </c>
      <c r="F10" s="4" t="str">
        <f>VLOOKUP(A10,HOP!A:C,3,0)</f>
        <v>3692709</v>
      </c>
      <c r="G10" s="4">
        <f t="shared" si="0"/>
        <v>0</v>
      </c>
      <c r="H10" s="4" t="str">
        <f t="shared" si="1"/>
        <v>，3692709</v>
      </c>
      <c r="I10" s="4" t="str">
        <f>VLOOKUP(A10,HOP!A:U,21,0)</f>
        <v>直采</v>
      </c>
    </row>
    <row r="11" s="4" customFormat="1" spans="1:9">
      <c r="A11" s="5">
        <v>999225658164579</v>
      </c>
      <c r="B11" s="6">
        <v>45144</v>
      </c>
      <c r="C11" s="6">
        <v>45146</v>
      </c>
      <c r="D11" s="4">
        <v>2153</v>
      </c>
      <c r="E11" s="4" t="str">
        <f>VLOOKUP(A11,HOP!A:L,12,0)</f>
        <v>2153.00</v>
      </c>
      <c r="F11" s="4" t="str">
        <f>VLOOKUP(A11,HOP!A:C,3,0)</f>
        <v>3699953</v>
      </c>
      <c r="G11" s="4">
        <f t="shared" si="0"/>
        <v>0</v>
      </c>
      <c r="H11" s="4" t="str">
        <f t="shared" si="1"/>
        <v>，3699953</v>
      </c>
      <c r="I11" s="4" t="str">
        <f>VLOOKUP(A11,HOP!A:U,21,0)</f>
        <v>直采</v>
      </c>
    </row>
    <row r="12" s="4" customFormat="1" spans="1:9">
      <c r="A12" s="5">
        <v>999225662328190</v>
      </c>
      <c r="B12" s="6">
        <v>45144</v>
      </c>
      <c r="C12" s="6">
        <v>45146</v>
      </c>
      <c r="D12" s="4">
        <v>3536</v>
      </c>
      <c r="E12" s="4" t="str">
        <f>VLOOKUP(A12,HOP!A:L,12,0)</f>
        <v>3536.00</v>
      </c>
      <c r="F12" s="4" t="str">
        <f>VLOOKUP(A12,HOP!A:C,3,0)</f>
        <v>3701071</v>
      </c>
      <c r="G12" s="4">
        <f t="shared" si="0"/>
        <v>0</v>
      </c>
      <c r="H12" s="4" t="str">
        <f t="shared" si="1"/>
        <v>，3701071</v>
      </c>
      <c r="I12" s="4" t="str">
        <f>VLOOKUP(A12,HOP!A:U,21,0)</f>
        <v>直采</v>
      </c>
    </row>
    <row r="13" s="4" customFormat="1" spans="1:9">
      <c r="A13" s="5">
        <v>999225671440324</v>
      </c>
      <c r="B13" s="6">
        <v>45144</v>
      </c>
      <c r="C13" s="6">
        <v>45146</v>
      </c>
      <c r="D13" s="4">
        <v>2184</v>
      </c>
      <c r="E13" s="4" t="str">
        <f>VLOOKUP(A13,HOP!A:L,12,0)</f>
        <v>2184.00</v>
      </c>
      <c r="F13" s="4" t="str">
        <f>VLOOKUP(A13,HOP!A:C,3,0)</f>
        <v>3702941</v>
      </c>
      <c r="G13" s="4">
        <f t="shared" si="0"/>
        <v>0</v>
      </c>
      <c r="H13" s="4" t="str">
        <f t="shared" si="1"/>
        <v>，3702941</v>
      </c>
      <c r="I13" s="4" t="str">
        <f>VLOOKUP(A13,HOP!A:U,21,0)</f>
        <v>直采</v>
      </c>
    </row>
    <row r="14" s="4" customFormat="1" spans="1:9">
      <c r="A14" s="5">
        <v>999225680885710</v>
      </c>
      <c r="B14" s="6">
        <v>45144</v>
      </c>
      <c r="C14" s="6">
        <v>45146</v>
      </c>
      <c r="D14" s="4">
        <v>2174</v>
      </c>
      <c r="E14" s="4" t="str">
        <f>VLOOKUP(A14,HOP!A:L,12,0)</f>
        <v>2174.00</v>
      </c>
      <c r="F14" s="4" t="str">
        <f>VLOOKUP(A14,HOP!A:C,3,0)</f>
        <v>3705140</v>
      </c>
      <c r="G14" s="4">
        <f t="shared" si="0"/>
        <v>0</v>
      </c>
      <c r="H14" s="4" t="str">
        <f t="shared" si="1"/>
        <v>，3705140</v>
      </c>
      <c r="I14" s="4" t="str">
        <f>VLOOKUP(A14,HOP!A:U,21,0)</f>
        <v>直采</v>
      </c>
    </row>
    <row r="15" s="4" customFormat="1" hidden="1" spans="1:10">
      <c r="A15" s="5">
        <v>999225703722124</v>
      </c>
      <c r="B15" s="6">
        <v>45145</v>
      </c>
      <c r="C15" s="6">
        <v>45146</v>
      </c>
      <c r="D15" s="4">
        <v>499.1</v>
      </c>
      <c r="E15" s="4">
        <v>499.1</v>
      </c>
      <c r="F15" s="8" t="s">
        <v>110</v>
      </c>
      <c r="G15" s="4">
        <f t="shared" si="0"/>
        <v>0</v>
      </c>
      <c r="H15" s="4" t="str">
        <f t="shared" si="1"/>
        <v>，202307310926510071</v>
      </c>
      <c r="I15" s="4" t="e">
        <f>VLOOKUP(A15,HOP!A:U,21,0)</f>
        <v>#N/A</v>
      </c>
      <c r="J15" s="4">
        <v>7.31</v>
      </c>
    </row>
    <row r="16" s="4" customFormat="1" hidden="1" spans="1:9">
      <c r="A16" s="5">
        <v>999225733613444</v>
      </c>
      <c r="B16" s="6">
        <v>45145</v>
      </c>
      <c r="C16" s="6">
        <v>45146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999225741375362</v>
      </c>
      <c r="B17" s="6">
        <v>45144</v>
      </c>
      <c r="C17" s="6">
        <v>45146</v>
      </c>
      <c r="D17" s="4">
        <v>1622</v>
      </c>
      <c r="E17" s="4" t="str">
        <f>VLOOKUP(A17,HOP!A:L,12,0)</f>
        <v>1622.00</v>
      </c>
      <c r="F17" s="4" t="str">
        <f>VLOOKUP(A17,HOP!A:C,3,0)</f>
        <v>3718047</v>
      </c>
      <c r="G17" s="4">
        <f t="shared" si="0"/>
        <v>0</v>
      </c>
      <c r="H17" s="4" t="str">
        <f t="shared" si="1"/>
        <v>，3718047</v>
      </c>
      <c r="I17" s="4" t="str">
        <f>VLOOKUP(A17,HOP!A:U,21,0)</f>
        <v>直采</v>
      </c>
    </row>
    <row r="18" s="4" customFormat="1" hidden="1" spans="1:10">
      <c r="A18" s="5">
        <v>999225745515838</v>
      </c>
      <c r="B18" s="6">
        <v>45145</v>
      </c>
      <c r="C18" s="6">
        <v>45146</v>
      </c>
      <c r="D18" s="4">
        <v>645</v>
      </c>
      <c r="E18" s="4">
        <v>645</v>
      </c>
      <c r="F18" s="8" t="s">
        <v>111</v>
      </c>
      <c r="G18" s="4">
        <f t="shared" si="0"/>
        <v>0</v>
      </c>
      <c r="H18" s="4" t="str">
        <f t="shared" si="1"/>
        <v>，202308012155350071</v>
      </c>
      <c r="I18" s="4" t="e">
        <f>VLOOKUP(A18,HOP!A:U,21,0)</f>
        <v>#N/A</v>
      </c>
      <c r="J18" s="4">
        <v>8.1</v>
      </c>
    </row>
    <row r="19" s="4" customFormat="1" hidden="1" spans="1:10">
      <c r="A19" s="5">
        <v>999225790477272</v>
      </c>
      <c r="B19" s="6">
        <v>45144</v>
      </c>
      <c r="C19" s="6">
        <v>45146</v>
      </c>
      <c r="D19" s="4">
        <v>1176</v>
      </c>
      <c r="E19" s="4">
        <v>1176</v>
      </c>
      <c r="F19" s="8" t="s">
        <v>112</v>
      </c>
      <c r="G19" s="4">
        <f t="shared" si="0"/>
        <v>0</v>
      </c>
      <c r="H19" s="4" t="str">
        <f t="shared" si="1"/>
        <v>，202308031800540068</v>
      </c>
      <c r="I19" s="4" t="e">
        <f>VLOOKUP(A19,HOP!A:U,21,0)</f>
        <v>#N/A</v>
      </c>
      <c r="J19" s="4">
        <v>8.3</v>
      </c>
    </row>
    <row r="20" s="4" customFormat="1" hidden="1" spans="1:10">
      <c r="A20" s="5">
        <v>999225820302609</v>
      </c>
      <c r="B20" s="6">
        <v>45145</v>
      </c>
      <c r="C20" s="6">
        <v>45146</v>
      </c>
      <c r="D20" s="4">
        <v>301</v>
      </c>
      <c r="E20" s="4">
        <v>301</v>
      </c>
      <c r="F20" s="8" t="s">
        <v>113</v>
      </c>
      <c r="G20" s="4">
        <f t="shared" si="0"/>
        <v>0</v>
      </c>
      <c r="H20" s="4" t="str">
        <f t="shared" si="1"/>
        <v>，202308042123040021</v>
      </c>
      <c r="I20" s="4" t="e">
        <f>VLOOKUP(A20,HOP!A:U,21,0)</f>
        <v>#N/A</v>
      </c>
      <c r="J20" s="4">
        <v>8.4</v>
      </c>
    </row>
    <row r="21" s="4" customFormat="1" hidden="1" spans="1:10">
      <c r="A21" s="5">
        <v>999225827624745</v>
      </c>
      <c r="B21" s="6">
        <v>45145</v>
      </c>
      <c r="C21" s="6">
        <v>45146</v>
      </c>
      <c r="D21" s="4">
        <v>294</v>
      </c>
      <c r="E21" s="4">
        <v>294</v>
      </c>
      <c r="F21" s="8" t="s">
        <v>114</v>
      </c>
      <c r="G21" s="4">
        <f t="shared" si="0"/>
        <v>0</v>
      </c>
      <c r="H21" s="4" t="str">
        <f t="shared" si="1"/>
        <v>，202308051006420071</v>
      </c>
      <c r="I21" s="4" t="e">
        <f>VLOOKUP(A21,HOP!A:U,21,0)</f>
        <v>#N/A</v>
      </c>
      <c r="J21" s="4">
        <v>8.5</v>
      </c>
    </row>
    <row r="22" s="4" customFormat="1" hidden="1" spans="1:10">
      <c r="A22" s="5">
        <v>999225861273766</v>
      </c>
      <c r="B22" s="6">
        <v>45145</v>
      </c>
      <c r="C22" s="6">
        <v>45146</v>
      </c>
      <c r="D22" s="4">
        <v>280</v>
      </c>
      <c r="E22" s="4">
        <v>280</v>
      </c>
      <c r="F22" s="8" t="s">
        <v>115</v>
      </c>
      <c r="G22" s="4">
        <f t="shared" si="0"/>
        <v>0</v>
      </c>
      <c r="H22" s="4" t="str">
        <f t="shared" si="1"/>
        <v>，202308061805460077</v>
      </c>
      <c r="I22" s="4" t="e">
        <f>VLOOKUP(A22,HOP!A:U,21,0)</f>
        <v>#N/A</v>
      </c>
      <c r="J22" s="4">
        <v>8.6</v>
      </c>
    </row>
    <row r="24" spans="4:4">
      <c r="D24" s="4">
        <f>SUM(D2:D23)</f>
        <v>42218.1</v>
      </c>
    </row>
    <row r="30" spans="1:4">
      <c r="A30" s="4" t="s">
        <v>116</v>
      </c>
      <c r="C30" s="4">
        <v>39023</v>
      </c>
      <c r="D30" s="4">
        <v>41866.68</v>
      </c>
    </row>
    <row r="31" spans="1:4">
      <c r="A31" s="4" t="s">
        <v>117</v>
      </c>
      <c r="C31" s="4">
        <v>3195.1</v>
      </c>
      <c r="D31" s="4">
        <v>3427.93</v>
      </c>
    </row>
    <row r="32" spans="1:4">
      <c r="A32" s="4" t="s">
        <v>118</v>
      </c>
      <c r="C32" s="4">
        <f>SUBTOTAL(9,C30:C31)</f>
        <v>42218.1</v>
      </c>
      <c r="D32" s="4">
        <f>SUBTOTAL(9,D30:D31)</f>
        <v>45294.61</v>
      </c>
    </row>
    <row r="33" spans="1:1">
      <c r="A33" s="4" t="s">
        <v>119</v>
      </c>
    </row>
  </sheetData>
  <autoFilter ref="A1:XFD24">
    <filterColumn colId="3">
      <filters blank="1">
        <filter val="2153"/>
        <filter val="294"/>
        <filter val="1914"/>
        <filter val="5356"/>
        <filter val="6158"/>
        <filter val="499.1"/>
        <filter val="1622"/>
        <filter val="1922"/>
        <filter val="3828"/>
        <filter val="3131"/>
        <filter val="42218.1"/>
        <filter val="2174"/>
        <filter val="1176"/>
        <filter val="3536"/>
        <filter val="280"/>
        <filter val="301"/>
        <filter val="2184"/>
        <filter val="645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13</v>
      </c>
      <c r="F1" s="2" t="s">
        <v>5</v>
      </c>
      <c r="G1" s="2" t="s">
        <v>6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  <c r="V1" s="2" t="s">
        <v>138</v>
      </c>
    </row>
    <row r="2" s="1" customFormat="1" spans="1:22">
      <c r="A2" s="3">
        <v>999225741375362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143</v>
      </c>
      <c r="G2" s="1" t="s">
        <v>144</v>
      </c>
      <c r="H2" s="1" t="s">
        <v>145</v>
      </c>
      <c r="I2" s="1" t="s">
        <v>146</v>
      </c>
      <c r="J2" s="1" t="s">
        <v>147</v>
      </c>
      <c r="K2" s="1" t="s">
        <v>146</v>
      </c>
      <c r="L2" s="1" t="s">
        <v>146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  <c r="U2" s="1" t="s">
        <v>155</v>
      </c>
      <c r="V2" s="1" t="s">
        <v>156</v>
      </c>
    </row>
    <row r="3" s="1" customFormat="1" spans="1:22">
      <c r="A3" s="3">
        <v>999225680885710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143</v>
      </c>
      <c r="G3" s="1" t="s">
        <v>144</v>
      </c>
      <c r="H3" s="1" t="s">
        <v>145</v>
      </c>
      <c r="I3" s="1" t="s">
        <v>161</v>
      </c>
      <c r="J3" s="1" t="s">
        <v>147</v>
      </c>
      <c r="K3" s="1" t="s">
        <v>161</v>
      </c>
      <c r="L3" s="1" t="s">
        <v>161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162</v>
      </c>
      <c r="S3" s="1" t="s">
        <v>153</v>
      </c>
      <c r="T3" s="1" t="s">
        <v>154</v>
      </c>
      <c r="U3" s="1" t="s">
        <v>155</v>
      </c>
      <c r="V3" s="1" t="s">
        <v>156</v>
      </c>
    </row>
    <row r="4" s="1" customFormat="1" spans="1:22">
      <c r="A4" s="3">
        <v>999225671440324</v>
      </c>
      <c r="B4" s="1" t="s">
        <v>163</v>
      </c>
      <c r="C4" s="1" t="s">
        <v>164</v>
      </c>
      <c r="D4" s="1" t="s">
        <v>165</v>
      </c>
      <c r="E4" s="1" t="s">
        <v>166</v>
      </c>
      <c r="F4" s="1" t="s">
        <v>143</v>
      </c>
      <c r="G4" s="1" t="s">
        <v>144</v>
      </c>
      <c r="H4" s="1" t="s">
        <v>145</v>
      </c>
      <c r="I4" s="1" t="s">
        <v>167</v>
      </c>
      <c r="J4" s="1" t="s">
        <v>147</v>
      </c>
      <c r="K4" s="1" t="s">
        <v>167</v>
      </c>
      <c r="L4" s="1" t="s">
        <v>167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151</v>
      </c>
      <c r="R4" s="1" t="s">
        <v>168</v>
      </c>
      <c r="S4" s="1" t="s">
        <v>153</v>
      </c>
      <c r="T4" s="1" t="s">
        <v>154</v>
      </c>
      <c r="U4" s="1" t="s">
        <v>155</v>
      </c>
      <c r="V4" s="1" t="s">
        <v>156</v>
      </c>
    </row>
    <row r="5" s="1" customFormat="1" spans="1:22">
      <c r="A5" s="3">
        <v>999225662328190</v>
      </c>
      <c r="B5" s="1" t="s">
        <v>163</v>
      </c>
      <c r="C5" s="1" t="s">
        <v>169</v>
      </c>
      <c r="D5" s="1" t="s">
        <v>170</v>
      </c>
      <c r="E5" s="1" t="s">
        <v>171</v>
      </c>
      <c r="F5" s="1" t="s">
        <v>143</v>
      </c>
      <c r="G5" s="1" t="s">
        <v>144</v>
      </c>
      <c r="H5" s="1" t="s">
        <v>145</v>
      </c>
      <c r="I5" s="1" t="s">
        <v>172</v>
      </c>
      <c r="J5" s="1" t="s">
        <v>147</v>
      </c>
      <c r="K5" s="1" t="s">
        <v>172</v>
      </c>
      <c r="L5" s="1" t="s">
        <v>172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151</v>
      </c>
      <c r="R5" s="1" t="s">
        <v>173</v>
      </c>
      <c r="S5" s="1" t="s">
        <v>153</v>
      </c>
      <c r="T5" s="1" t="s">
        <v>154</v>
      </c>
      <c r="U5" s="1" t="s">
        <v>155</v>
      </c>
      <c r="V5" s="1" t="s">
        <v>156</v>
      </c>
    </row>
    <row r="6" s="1" customFormat="1" spans="1:22">
      <c r="A6" s="3">
        <v>999225658164579</v>
      </c>
      <c r="B6" s="1" t="s">
        <v>174</v>
      </c>
      <c r="C6" s="1" t="s">
        <v>175</v>
      </c>
      <c r="D6" s="1" t="s">
        <v>159</v>
      </c>
      <c r="E6" s="1" t="s">
        <v>65</v>
      </c>
      <c r="F6" s="1" t="s">
        <v>143</v>
      </c>
      <c r="G6" s="1" t="s">
        <v>144</v>
      </c>
      <c r="H6" s="1" t="s">
        <v>145</v>
      </c>
      <c r="I6" s="1" t="s">
        <v>176</v>
      </c>
      <c r="J6" s="1" t="s">
        <v>147</v>
      </c>
      <c r="K6" s="1" t="s">
        <v>176</v>
      </c>
      <c r="L6" s="1" t="s">
        <v>176</v>
      </c>
      <c r="M6" s="1" t="s">
        <v>148</v>
      </c>
      <c r="N6" s="1" t="s">
        <v>148</v>
      </c>
      <c r="O6" s="1" t="s">
        <v>149</v>
      </c>
      <c r="P6" s="1" t="s">
        <v>150</v>
      </c>
      <c r="Q6" s="1" t="s">
        <v>151</v>
      </c>
      <c r="R6" s="1" t="s">
        <v>177</v>
      </c>
      <c r="S6" s="1" t="s">
        <v>153</v>
      </c>
      <c r="T6" s="1" t="s">
        <v>154</v>
      </c>
      <c r="U6" s="1" t="s">
        <v>155</v>
      </c>
      <c r="V6" s="1" t="s">
        <v>156</v>
      </c>
    </row>
    <row r="7" s="1" customFormat="1" spans="1:22">
      <c r="A7" s="3">
        <v>999225622742092</v>
      </c>
      <c r="B7" s="1" t="s">
        <v>178</v>
      </c>
      <c r="C7" s="1" t="s">
        <v>179</v>
      </c>
      <c r="D7" s="1" t="s">
        <v>170</v>
      </c>
      <c r="E7" s="1" t="s">
        <v>180</v>
      </c>
      <c r="F7" s="1" t="s">
        <v>181</v>
      </c>
      <c r="G7" s="1" t="s">
        <v>144</v>
      </c>
      <c r="H7" s="1" t="s">
        <v>145</v>
      </c>
      <c r="I7" s="1" t="s">
        <v>182</v>
      </c>
      <c r="J7" s="1" t="s">
        <v>147</v>
      </c>
      <c r="K7" s="1" t="s">
        <v>182</v>
      </c>
      <c r="L7" s="1" t="s">
        <v>182</v>
      </c>
      <c r="M7" s="1" t="s">
        <v>148</v>
      </c>
      <c r="N7" s="1" t="s">
        <v>148</v>
      </c>
      <c r="O7" s="1" t="s">
        <v>149</v>
      </c>
      <c r="P7" s="1" t="s">
        <v>150</v>
      </c>
      <c r="Q7" s="1" t="s">
        <v>151</v>
      </c>
      <c r="R7" s="1" t="s">
        <v>183</v>
      </c>
      <c r="S7" s="1" t="s">
        <v>153</v>
      </c>
      <c r="T7" s="1" t="s">
        <v>154</v>
      </c>
      <c r="U7" s="1" t="s">
        <v>155</v>
      </c>
      <c r="V7" s="1" t="s">
        <v>156</v>
      </c>
    </row>
    <row r="8" s="1" customFormat="1" spans="1:22">
      <c r="A8" s="3">
        <v>999225617733567</v>
      </c>
      <c r="B8" s="1" t="s">
        <v>178</v>
      </c>
      <c r="C8" s="1" t="s">
        <v>184</v>
      </c>
      <c r="D8" s="1" t="s">
        <v>170</v>
      </c>
      <c r="E8" s="1" t="s">
        <v>185</v>
      </c>
      <c r="F8" s="1" t="s">
        <v>143</v>
      </c>
      <c r="G8" s="1" t="s">
        <v>144</v>
      </c>
      <c r="H8" s="1" t="s">
        <v>145</v>
      </c>
      <c r="I8" s="1" t="s">
        <v>186</v>
      </c>
      <c r="J8" s="1" t="s">
        <v>147</v>
      </c>
      <c r="K8" s="1" t="s">
        <v>186</v>
      </c>
      <c r="L8" s="1" t="s">
        <v>186</v>
      </c>
      <c r="M8" s="1" t="s">
        <v>148</v>
      </c>
      <c r="N8" s="1" t="s">
        <v>148</v>
      </c>
      <c r="O8" s="1" t="s">
        <v>149</v>
      </c>
      <c r="P8" s="1" t="s">
        <v>150</v>
      </c>
      <c r="Q8" s="1" t="s">
        <v>151</v>
      </c>
      <c r="R8" s="1" t="s">
        <v>187</v>
      </c>
      <c r="S8" s="1" t="s">
        <v>153</v>
      </c>
      <c r="T8" s="1" t="s">
        <v>154</v>
      </c>
      <c r="U8" s="1" t="s">
        <v>155</v>
      </c>
      <c r="V8" s="1" t="s">
        <v>156</v>
      </c>
    </row>
    <row r="9" s="1" customFormat="1" spans="1:22">
      <c r="A9" s="3">
        <v>999225615355320</v>
      </c>
      <c r="B9" s="1" t="s">
        <v>178</v>
      </c>
      <c r="C9" s="1" t="s">
        <v>188</v>
      </c>
      <c r="D9" s="1" t="s">
        <v>170</v>
      </c>
      <c r="E9" s="1" t="s">
        <v>189</v>
      </c>
      <c r="F9" s="1" t="s">
        <v>143</v>
      </c>
      <c r="G9" s="1" t="s">
        <v>144</v>
      </c>
      <c r="H9" s="1" t="s">
        <v>145</v>
      </c>
      <c r="I9" s="1" t="s">
        <v>190</v>
      </c>
      <c r="J9" s="1" t="s">
        <v>147</v>
      </c>
      <c r="K9" s="1" t="s">
        <v>190</v>
      </c>
      <c r="L9" s="1" t="s">
        <v>190</v>
      </c>
      <c r="M9" s="1" t="s">
        <v>148</v>
      </c>
      <c r="N9" s="1" t="s">
        <v>148</v>
      </c>
      <c r="O9" s="1" t="s">
        <v>149</v>
      </c>
      <c r="P9" s="1" t="s">
        <v>150</v>
      </c>
      <c r="Q9" s="1" t="s">
        <v>151</v>
      </c>
      <c r="R9" s="1" t="s">
        <v>191</v>
      </c>
      <c r="S9" s="1" t="s">
        <v>153</v>
      </c>
      <c r="T9" s="1" t="s">
        <v>154</v>
      </c>
      <c r="U9" s="1" t="s">
        <v>155</v>
      </c>
      <c r="V9" s="1" t="s">
        <v>156</v>
      </c>
    </row>
    <row r="10" s="1" customFormat="1" spans="1:22">
      <c r="A10" s="3">
        <v>25560250382</v>
      </c>
      <c r="B10" s="1" t="s">
        <v>192</v>
      </c>
      <c r="C10" s="1" t="s">
        <v>193</v>
      </c>
      <c r="D10" s="1" t="s">
        <v>159</v>
      </c>
      <c r="E10" s="1" t="s">
        <v>194</v>
      </c>
      <c r="F10" s="1" t="s">
        <v>143</v>
      </c>
      <c r="G10" s="1" t="s">
        <v>144</v>
      </c>
      <c r="H10" s="1" t="s">
        <v>145</v>
      </c>
      <c r="I10" s="1" t="s">
        <v>195</v>
      </c>
      <c r="J10" s="1" t="s">
        <v>147</v>
      </c>
      <c r="K10" s="1" t="s">
        <v>195</v>
      </c>
      <c r="L10" s="1" t="s">
        <v>195</v>
      </c>
      <c r="M10" s="1" t="s">
        <v>148</v>
      </c>
      <c r="N10" s="1" t="s">
        <v>148</v>
      </c>
      <c r="O10" s="1" t="s">
        <v>149</v>
      </c>
      <c r="P10" s="1" t="s">
        <v>150</v>
      </c>
      <c r="Q10" s="1" t="s">
        <v>151</v>
      </c>
      <c r="R10" s="1" t="s">
        <v>196</v>
      </c>
      <c r="S10" s="1" t="s">
        <v>153</v>
      </c>
      <c r="T10" s="1" t="s">
        <v>154</v>
      </c>
      <c r="U10" s="1" t="s">
        <v>155</v>
      </c>
      <c r="V10" s="1" t="s">
        <v>156</v>
      </c>
    </row>
    <row r="11" s="1" customFormat="1" spans="1:22">
      <c r="A11" s="3">
        <v>999225551255292</v>
      </c>
      <c r="B11" s="1" t="s">
        <v>192</v>
      </c>
      <c r="C11" s="1" t="s">
        <v>197</v>
      </c>
      <c r="D11" s="1" t="s">
        <v>170</v>
      </c>
      <c r="E11" s="1" t="s">
        <v>198</v>
      </c>
      <c r="F11" s="1" t="s">
        <v>143</v>
      </c>
      <c r="G11" s="1" t="s">
        <v>144</v>
      </c>
      <c r="H11" s="1" t="s">
        <v>145</v>
      </c>
      <c r="I11" s="1" t="s">
        <v>190</v>
      </c>
      <c r="J11" s="1" t="s">
        <v>147</v>
      </c>
      <c r="K11" s="1" t="s">
        <v>190</v>
      </c>
      <c r="L11" s="1" t="s">
        <v>190</v>
      </c>
      <c r="M11" s="1" t="s">
        <v>148</v>
      </c>
      <c r="N11" s="1" t="s">
        <v>148</v>
      </c>
      <c r="O11" s="1" t="s">
        <v>149</v>
      </c>
      <c r="P11" s="1" t="s">
        <v>150</v>
      </c>
      <c r="Q11" s="1" t="s">
        <v>151</v>
      </c>
      <c r="R11" s="1" t="s">
        <v>199</v>
      </c>
      <c r="S11" s="1" t="s">
        <v>153</v>
      </c>
      <c r="T11" s="1" t="s">
        <v>154</v>
      </c>
      <c r="U11" s="1" t="s">
        <v>155</v>
      </c>
      <c r="V11" s="1" t="s">
        <v>156</v>
      </c>
    </row>
    <row r="12" s="1" customFormat="1" spans="1:22">
      <c r="A12" s="3">
        <v>999225536571105</v>
      </c>
      <c r="B12" s="1" t="s">
        <v>200</v>
      </c>
      <c r="C12" s="1" t="s">
        <v>201</v>
      </c>
      <c r="D12" s="1" t="s">
        <v>170</v>
      </c>
      <c r="E12" s="1" t="s">
        <v>202</v>
      </c>
      <c r="F12" s="1" t="s">
        <v>203</v>
      </c>
      <c r="G12" s="1" t="s">
        <v>144</v>
      </c>
      <c r="H12" s="1" t="s">
        <v>145</v>
      </c>
      <c r="I12" s="1" t="s">
        <v>204</v>
      </c>
      <c r="J12" s="1" t="s">
        <v>147</v>
      </c>
      <c r="K12" s="1" t="s">
        <v>204</v>
      </c>
      <c r="L12" s="1" t="s">
        <v>204</v>
      </c>
      <c r="M12" s="1" t="s">
        <v>148</v>
      </c>
      <c r="N12" s="1" t="s">
        <v>148</v>
      </c>
      <c r="O12" s="1" t="s">
        <v>149</v>
      </c>
      <c r="P12" s="1" t="s">
        <v>150</v>
      </c>
      <c r="Q12" s="1" t="s">
        <v>151</v>
      </c>
      <c r="R12" s="1" t="s">
        <v>205</v>
      </c>
      <c r="S12" s="1" t="s">
        <v>153</v>
      </c>
      <c r="T12" s="1" t="s">
        <v>154</v>
      </c>
      <c r="U12" s="1" t="s">
        <v>155</v>
      </c>
      <c r="V12" s="1" t="s">
        <v>156</v>
      </c>
    </row>
    <row r="13" s="1" customFormat="1" spans="1:22">
      <c r="A13" s="3">
        <v>999225500793834</v>
      </c>
      <c r="B13" s="1" t="s">
        <v>206</v>
      </c>
      <c r="C13" s="1" t="s">
        <v>207</v>
      </c>
      <c r="D13" s="1" t="s">
        <v>170</v>
      </c>
      <c r="E13" s="1" t="s">
        <v>208</v>
      </c>
      <c r="F13" s="1" t="s">
        <v>203</v>
      </c>
      <c r="G13" s="1" t="s">
        <v>144</v>
      </c>
      <c r="H13" s="1" t="s">
        <v>145</v>
      </c>
      <c r="I13" s="1" t="s">
        <v>204</v>
      </c>
      <c r="J13" s="1" t="s">
        <v>147</v>
      </c>
      <c r="K13" s="1" t="s">
        <v>204</v>
      </c>
      <c r="L13" s="1" t="s">
        <v>204</v>
      </c>
      <c r="M13" s="1" t="s">
        <v>148</v>
      </c>
      <c r="N13" s="1" t="s">
        <v>148</v>
      </c>
      <c r="O13" s="1" t="s">
        <v>149</v>
      </c>
      <c r="P13" s="1" t="s">
        <v>150</v>
      </c>
      <c r="Q13" s="1" t="s">
        <v>151</v>
      </c>
      <c r="R13" s="1" t="s">
        <v>209</v>
      </c>
      <c r="S13" s="1" t="s">
        <v>153</v>
      </c>
      <c r="T13" s="1" t="s">
        <v>154</v>
      </c>
      <c r="U13" s="1" t="s">
        <v>155</v>
      </c>
      <c r="V13" s="1" t="s">
        <v>156</v>
      </c>
    </row>
    <row r="14" s="1" customFormat="1" spans="1:22">
      <c r="A14" s="3">
        <v>999225419711358</v>
      </c>
      <c r="B14" s="1" t="s">
        <v>210</v>
      </c>
      <c r="C14" s="1" t="s">
        <v>211</v>
      </c>
      <c r="D14" s="1" t="s">
        <v>159</v>
      </c>
      <c r="E14" s="1" t="s">
        <v>212</v>
      </c>
      <c r="F14" s="1" t="s">
        <v>203</v>
      </c>
      <c r="G14" s="1" t="s">
        <v>144</v>
      </c>
      <c r="H14" s="1" t="s">
        <v>145</v>
      </c>
      <c r="I14" s="1" t="s">
        <v>213</v>
      </c>
      <c r="J14" s="1" t="s">
        <v>147</v>
      </c>
      <c r="K14" s="1" t="s">
        <v>213</v>
      </c>
      <c r="L14" s="1" t="s">
        <v>213</v>
      </c>
      <c r="M14" s="1" t="s">
        <v>148</v>
      </c>
      <c r="N14" s="1" t="s">
        <v>148</v>
      </c>
      <c r="O14" s="1" t="s">
        <v>149</v>
      </c>
      <c r="P14" s="1" t="s">
        <v>150</v>
      </c>
      <c r="Q14" s="1" t="s">
        <v>151</v>
      </c>
      <c r="R14" s="1" t="s">
        <v>214</v>
      </c>
      <c r="S14" s="1" t="s">
        <v>153</v>
      </c>
      <c r="T14" s="1" t="s">
        <v>154</v>
      </c>
      <c r="U14" s="1" t="s">
        <v>155</v>
      </c>
      <c r="V14" s="1" t="s">
        <v>156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2023-08-23T01:35:34Z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