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<sst xmlns="http://schemas.openxmlformats.org/spreadsheetml/2006/main" count="169" uniqueCount="97">
  <si>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</si>
  <si>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</si>
  <si>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</si>
  <si>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</si>
  <si>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</si>
  <si>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</si>
  <si>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</si>
  <si>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</si>
  <si>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</si>
  <si>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</si>
  <si>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</si>
  <si>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</si>
  <si>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</si>
  <si>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</si>
  <si>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</si>
  <si>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</si>
  <si>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</si>
  <si>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</si>
  <si>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</si>
  <si>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</si>
  <si>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</si>
  <si>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</si>
  <si>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</si>
  <si>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</si>
  <si>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</si>
  <si>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999225513714310	</t>
  </si>
  <si>
    <t>Ctrip</t>
  </si>
  <si>
    <t>正常</t>
  </si>
  <si>
    <t>[沧州]尚客优精选酒店(沧州解放西路大运河店)(81209396)</t>
  </si>
  <si>
    <t>豪华双床房&lt;2人入住&gt;</t>
  </si>
  <si>
    <t>CNY</t>
  </si>
  <si>
    <t>郑继庆</t>
  </si>
  <si>
    <t>CA13744230822CNY</t>
  </si>
  <si>
    <t>未提现</t>
  </si>
  <si>
    <t>携程开票</t>
  </si>
  <si>
    <t xml:space="preserve">3670246	</t>
  </si>
  <si>
    <t xml:space="preserve">(THK)YD00500230722164513419;	</t>
  </si>
  <si>
    <t xml:space="preserve">999225513847758	</t>
  </si>
  <si>
    <t>精致大床房(新风系统)&lt;2人入住&gt;</t>
  </si>
  <si>
    <t xml:space="preserve">3670256	</t>
  </si>
  <si>
    <t xml:space="preserve">(THK)YD00500230722165049615;	</t>
  </si>
  <si>
    <t>取消</t>
  </si>
  <si>
    <t xml:space="preserve">999225810244907	</t>
  </si>
  <si>
    <t>[青岛]青岛豪森府邸国际酒店(77151777)</t>
  </si>
  <si>
    <t>普通大床房&lt;2人入住&gt;</t>
  </si>
  <si>
    <t>曲扬,崔凯</t>
  </si>
  <si>
    <t>CA13744230823CNY</t>
  </si>
  <si>
    <t xml:space="preserve">3732572	</t>
  </si>
  <si>
    <t xml:space="preserve">	</t>
  </si>
  <si>
    <t xml:space="preserve">999225827183521	</t>
  </si>
  <si>
    <t>普通双床房&lt;2人入住&gt;&lt;早餐&gt;</t>
  </si>
  <si>
    <t>陈月春</t>
  </si>
  <si>
    <t xml:space="preserve">3735716	</t>
  </si>
  <si>
    <t>，</t>
  </si>
  <si>
    <t xml:space="preserve"> 2107 CNY</t>
  </si>
  <si>
    <t>A230823091230481</t>
  </si>
  <si>
    <t>总计:2107元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</si>
  <si>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</si>
  <si>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</si>
  <si>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</si>
  <si>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</si>
  <si>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</si>
  <si>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</si>
  <si>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</si>
  <si>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</si>
  <si>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</si>
  <si>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</si>
  <si>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</si>
  <si>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</si>
  <si>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</si>
  <si>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</si>
  <si>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</si>
  <si>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</si>
  <si>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</si>
  <si>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</si>
  <si>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</si>
  <si>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2023-08-05</t>
  </si>
  <si>
    <t>3735716</t>
  </si>
  <si>
    <t>青岛豪森府邸国际酒店</t>
  </si>
  <si>
    <t>2023-08-07</t>
  </si>
  <si>
    <t>2023-08-08</t>
  </si>
  <si>
    <t>退房日月结</t>
  </si>
  <si>
    <t>729.00</t>
  </si>
  <si>
    <t>RMB</t>
  </si>
  <si>
    <t>0</t>
  </si>
  <si>
    <t>0.00</t>
  </si>
  <si>
    <t>携程汇登国内直连</t>
  </si>
  <si>
    <t>01.011264</t>
  </si>
  <si>
    <t>2023-08-05 09:21:38</t>
  </si>
  <si>
    <t>否</t>
  </si>
  <si>
    <t>广州汇登信息科技有限公司</t>
  </si>
  <si>
    <t>直连</t>
  </si>
  <si>
    <t>中国</t>
  </si>
  <si>
    <t>2023-08-04</t>
  </si>
  <si>
    <t>3732572</t>
  </si>
  <si>
    <t>1378.00</t>
  </si>
  <si>
    <t>2023-08-04 15:38:06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</si>
</sst>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45143</v>
      </c>
      <c r="G2" s="6">
        <v>45145</v>
      </c>
      <c r="H2" s="4">
        <v>1</v>
      </c>
      <c r="I2" s="4">
        <v>2</v>
      </c>
      <c r="J2" s="4">
        <v>2</v>
      </c>
      <c r="K2" s="4" t="s">
        <v>30</v>
      </c>
      <c r="L2" s="4">
        <v>336</v>
      </c>
      <c r="M2" s="4">
        <v>336</v>
      </c>
      <c r="N2" s="4" t="s">
        <v>31</v>
      </c>
      <c r="O2" s="4" t="s">
        <v>32</v>
      </c>
      <c r="P2" s="4" t="s">
        <v>33</v>
      </c>
      <c r="Q2" s="4">
        <v>0</v>
      </c>
      <c r="R2" s="7">
        <v>45129</v>
      </c>
      <c r="S2" s="6">
        <v>45160</v>
      </c>
      <c r="T2" s="4" t="s">
        <v>34</v>
      </c>
      <c r="U2" s="4">
        <v>336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45143</v>
      </c>
      <c r="G3" s="6">
        <v>45145</v>
      </c>
      <c r="H3" s="4">
        <v>1</v>
      </c>
      <c r="I3" s="4">
        <v>2</v>
      </c>
      <c r="J3" s="4">
        <v>2</v>
      </c>
      <c r="K3" s="4" t="s">
        <v>30</v>
      </c>
      <c r="L3" s="4">
        <v>236</v>
      </c>
      <c r="M3" s="4">
        <v>236</v>
      </c>
      <c r="N3" s="4" t="s">
        <v>31</v>
      </c>
      <c r="O3" s="4" t="s">
        <v>32</v>
      </c>
      <c r="P3" s="4" t="s">
        <v>33</v>
      </c>
      <c r="Q3" s="4">
        <v>0</v>
      </c>
      <c r="R3" s="7">
        <v>45129</v>
      </c>
      <c r="S3" s="6">
        <v>45160</v>
      </c>
      <c r="T3" s="4" t="s">
        <v>34</v>
      </c>
      <c r="U3" s="4">
        <v>236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25</v>
      </c>
      <c r="B4" s="4" t="s">
        <v>26</v>
      </c>
      <c r="C4" s="4" t="s">
        <v>41</v>
      </c>
      <c r="D4" s="4" t="s">
        <v>28</v>
      </c>
      <c r="E4" s="4" t="s">
        <v>29</v>
      </c>
      <c r="F4" s="6">
        <v>45143</v>
      </c>
      <c r="G4" s="6">
        <v>45145</v>
      </c>
      <c r="H4" s="4">
        <v>1</v>
      </c>
      <c r="I4" s="4">
        <v>2</v>
      </c>
      <c r="J4" s="4">
        <v>2</v>
      </c>
      <c r="K4" s="4" t="s">
        <v>30</v>
      </c>
      <c r="L4" s="4">
        <v>-336</v>
      </c>
      <c r="M4" s="4">
        <v>-336</v>
      </c>
      <c r="N4" s="4" t="s">
        <v>31</v>
      </c>
      <c r="O4" s="4" t="s">
        <v>32</v>
      </c>
      <c r="P4" s="4" t="s">
        <v>33</v>
      </c>
      <c r="Q4" s="4">
        <v>0</v>
      </c>
      <c r="R4" s="7">
        <v>45129</v>
      </c>
      <c r="S4" s="6">
        <v>45160</v>
      </c>
      <c r="T4" s="4" t="s">
        <v>34</v>
      </c>
      <c r="U4" s="4">
        <v>-336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37</v>
      </c>
      <c r="B5" s="4" t="s">
        <v>26</v>
      </c>
      <c r="C5" s="4" t="s">
        <v>41</v>
      </c>
      <c r="D5" s="4" t="s">
        <v>28</v>
      </c>
      <c r="E5" s="4" t="s">
        <v>38</v>
      </c>
      <c r="F5" s="6">
        <v>45143</v>
      </c>
      <c r="G5" s="6">
        <v>45145</v>
      </c>
      <c r="H5" s="4">
        <v>1</v>
      </c>
      <c r="I5" s="4">
        <v>2</v>
      </c>
      <c r="J5" s="4">
        <v>2</v>
      </c>
      <c r="K5" s="4" t="s">
        <v>30</v>
      </c>
      <c r="L5" s="4">
        <v>-236</v>
      </c>
      <c r="M5" s="4">
        <v>-236</v>
      </c>
      <c r="N5" s="4" t="s">
        <v>31</v>
      </c>
      <c r="O5" s="4" t="s">
        <v>32</v>
      </c>
      <c r="P5" s="4" t="s">
        <v>33</v>
      </c>
      <c r="Q5" s="4">
        <v>0</v>
      </c>
      <c r="R5" s="7">
        <v>45129</v>
      </c>
      <c r="S5" s="6">
        <v>45160</v>
      </c>
      <c r="T5" s="4" t="s">
        <v>34</v>
      </c>
      <c r="U5" s="4">
        <v>-236</v>
      </c>
      <c r="V5" s="4">
        <v>0</v>
      </c>
      <c r="W5" s="4">
        <v>0</v>
      </c>
      <c r="X5" s="4" t="s">
        <v>39</v>
      </c>
      <c r="Y5" s="4" t="s">
        <v>40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45145</v>
      </c>
      <c r="G6" s="6">
        <v>45146</v>
      </c>
      <c r="H6" s="4">
        <v>2</v>
      </c>
      <c r="I6" s="4">
        <v>1</v>
      </c>
      <c r="J6" s="4">
        <v>2</v>
      </c>
      <c r="K6" s="4" t="s">
        <v>30</v>
      </c>
      <c r="L6" s="4">
        <v>1378</v>
      </c>
      <c r="M6" s="4">
        <v>1378</v>
      </c>
      <c r="N6" s="4" t="s">
        <v>45</v>
      </c>
      <c r="O6" s="4" t="s">
        <v>46</v>
      </c>
      <c r="P6" s="4" t="s">
        <v>33</v>
      </c>
      <c r="Q6" s="4">
        <v>0</v>
      </c>
      <c r="R6" s="7">
        <v>45142</v>
      </c>
      <c r="S6" s="6">
        <v>45161</v>
      </c>
      <c r="T6" s="4" t="s">
        <v>34</v>
      </c>
      <c r="U6" s="4">
        <v>1378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43</v>
      </c>
      <c r="E7" s="4" t="s">
        <v>50</v>
      </c>
      <c r="F7" s="6">
        <v>45145</v>
      </c>
      <c r="G7" s="6">
        <v>45146</v>
      </c>
      <c r="H7" s="4">
        <v>1</v>
      </c>
      <c r="I7" s="4">
        <v>1</v>
      </c>
      <c r="J7" s="4">
        <v>1</v>
      </c>
      <c r="K7" s="4" t="s">
        <v>30</v>
      </c>
      <c r="L7" s="4">
        <v>729</v>
      </c>
      <c r="M7" s="4">
        <v>729</v>
      </c>
      <c r="N7" s="4" t="s">
        <v>51</v>
      </c>
      <c r="O7" s="4" t="s">
        <v>46</v>
      </c>
      <c r="P7" s="4" t="s">
        <v>33</v>
      </c>
      <c r="Q7" s="4">
        <v>0</v>
      </c>
      <c r="R7" s="7">
        <v>45143</v>
      </c>
      <c r="S7" s="6">
        <v>45161</v>
      </c>
      <c r="T7" s="4" t="s">
        <v>34</v>
      </c>
      <c r="U7" s="4">
        <v>729</v>
      </c>
      <c r="V7" s="4">
        <v>0</v>
      </c>
      <c r="W7" s="4">
        <v>0</v>
      </c>
      <c r="X7" s="4" t="s">
        <v>52</v>
      </c>
      <c r="Y7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hidden="1" spans="1:9">
      <c r="A2" s="5">
        <v>999225513714310</v>
      </c>
      <c r="B2" s="6">
        <v>45143</v>
      </c>
      <c r="C2" s="6">
        <v>45145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999225513847758</v>
      </c>
      <c r="B3" s="6">
        <v>45143</v>
      </c>
      <c r="C3" s="6">
        <v>45145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999225810244907</v>
      </c>
      <c r="B4" s="6">
        <v>45145</v>
      </c>
      <c r="C4" s="6">
        <v>45146</v>
      </c>
      <c r="D4" s="4">
        <v>1378</v>
      </c>
      <c r="E4" s="4" t="str">
        <f>VLOOKUP(A4,HOP!A:L,12,0)</f>
        <v>1378.00</v>
      </c>
      <c r="F4" s="4" t="str">
        <f>VLOOKUP(A4,HOP!A:C,3,0)</f>
        <v>3732572</v>
      </c>
      <c r="G4" s="4">
        <f>D4-E4</f>
        <v>0</v>
      </c>
      <c r="H4" s="4" t="str">
        <f>$H$1&amp;F4</f>
        <v>，3732572</v>
      </c>
      <c r="I4" s="4" t="str">
        <f>VLOOKUP(A4,HOP!A:U,21,0)</f>
        <v>直连</v>
      </c>
    </row>
    <row r="5" s="4" customFormat="1" spans="1:9">
      <c r="A5" s="5">
        <v>999225827183521</v>
      </c>
      <c r="B5" s="6">
        <v>45145</v>
      </c>
      <c r="C5" s="6">
        <v>45146</v>
      </c>
      <c r="D5" s="4">
        <v>729</v>
      </c>
      <c r="E5" s="4" t="str">
        <f>VLOOKUP(A5,HOP!A:L,12,0)</f>
        <v>729.00</v>
      </c>
      <c r="F5" s="4" t="str">
        <f>VLOOKUP(A5,HOP!A:C,3,0)</f>
        <v>3735716</v>
      </c>
      <c r="G5" s="4">
        <f>D5-E5</f>
        <v>0</v>
      </c>
      <c r="H5" s="4" t="str">
        <f>$H$1&amp;F5</f>
        <v>，3735716</v>
      </c>
      <c r="I5" s="4" t="str">
        <f>VLOOKUP(A5,HOP!A:U,21,0)</f>
        <v>直连</v>
      </c>
    </row>
    <row r="7" spans="4:4">
      <c r="D7" s="4">
        <f>SUM(D2:D6)</f>
        <v>2107</v>
      </c>
    </row>
    <row r="9" spans="4:4">
      <c r="D9" s="4" t="s">
        <v>54</v>
      </c>
    </row>
    <row r="12" spans="1:1">
      <c r="A12" s="4" t="s">
        <v>55</v>
      </c>
    </row>
    <row r="13" spans="1:1">
      <c r="A13" s="4" t="s">
        <v>56</v>
      </c>
    </row>
  </sheetData>
  <autoFilter ref="A1:XFD9">
    <filterColumn colId="3">
      <filters blank="1">
        <filter val="2107"/>
        <filter val="1378"/>
        <filter val="729"/>
        <filter val="210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</row>
    <row r="2" s="1" customFormat="1" spans="1:22">
      <c r="A2" s="3">
        <v>999225827183521</v>
      </c>
      <c r="B2" s="1" t="s">
        <v>76</v>
      </c>
      <c r="C2" s="1" t="s">
        <v>77</v>
      </c>
      <c r="D2" s="1" t="s">
        <v>78</v>
      </c>
      <c r="E2" s="1" t="s">
        <v>51</v>
      </c>
      <c r="F2" s="1" t="s">
        <v>79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  <row r="3" s="1" customFormat="1" spans="1:22">
      <c r="A3" s="3">
        <v>999225810244907</v>
      </c>
      <c r="B3" s="1" t="s">
        <v>93</v>
      </c>
      <c r="C3" s="1" t="s">
        <v>94</v>
      </c>
      <c r="D3" s="1" t="s">
        <v>78</v>
      </c>
      <c r="E3" s="1" t="s">
        <v>45</v>
      </c>
      <c r="F3" s="1" t="s">
        <v>79</v>
      </c>
      <c r="G3" s="1" t="s">
        <v>80</v>
      </c>
      <c r="H3" s="1" t="s">
        <v>81</v>
      </c>
      <c r="I3" s="1" t="s">
        <v>95</v>
      </c>
      <c r="J3" s="1" t="s">
        <v>83</v>
      </c>
      <c r="K3" s="1" t="s">
        <v>95</v>
      </c>
      <c r="L3" s="1" t="s">
        <v>95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96</v>
      </c>
      <c r="S3" s="1" t="s">
        <v>89</v>
      </c>
      <c r="T3" s="1" t="s">
        <v>90</v>
      </c>
      <c r="U3" s="1" t="s">
        <v>91</v>
      </c>
      <c r="V3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2023-08-23T01:13:47Z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