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<sst xmlns="http://schemas.openxmlformats.org/spreadsheetml/2006/main" count="693" uniqueCount="230">
  <si>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</si>
  <si>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</si>
  <si>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</si>
  <si>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</si>
  <si>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</si>
  <si>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</si>
  <si>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</si>
  <si>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</si>
  <si>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</si>
  <si>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</si>
  <si>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</si>
  <si>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</si>
  <si>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</si>
  <si>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</si>
  <si>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</si>
  <si>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</si>
  <si>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</si>
  <si>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</si>
  <si>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</si>
  <si>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</si>
  <si>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</si>
  <si>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</si>
  <si>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</si>
  <si>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</si>
  <si>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</si>
  <si>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999225059680840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</si>
  <si>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</si>
  <si>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</si>
  <si>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</si>
  <si>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</si>
  <si>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</si>
  <si>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WANG/SHIWEN,ZHAO/YICHENG</t>
  </si>
  <si>
    <t>CA363230824CNY</t>
  </si>
  <si>
    <t>未提现</t>
  </si>
  <si>
    <t>携程开票</t>
  </si>
  <si>
    <t xml:space="preserve">3577054	</t>
  </si>
  <si>
    <t xml:space="preserve">	</t>
  </si>
  <si>
    <t xml:space="preserve">999225496739038	</t>
  </si>
  <si>
    <t>[香港]香港九龙海逸君绰酒店(Harbour Grand Kowloon)(17095949)</t>
  </si>
  <si>
    <t>高级客房(至少连住2晚及以上)&lt;特惠&gt;&lt;双人入住&gt;&lt;内宾&gt;&lt;无早&gt;</t>
  </si>
  <si>
    <t>ZHANG/YUWEN,ZHANG/YUTING</t>
  </si>
  <si>
    <t xml:space="preserve">3667648	</t>
  </si>
  <si>
    <t xml:space="preserve">999225543311098	</t>
  </si>
  <si>
    <t>WANG/LEWEI,WANG/YIXUAN</t>
  </si>
  <si>
    <t xml:space="preserve">3677127	</t>
  </si>
  <si>
    <t xml:space="preserve">999225599212592	</t>
  </si>
  <si>
    <t>ZHOU/LIUYAN</t>
  </si>
  <si>
    <t xml:space="preserve">3687826	</t>
  </si>
  <si>
    <t xml:space="preserve">999225617278024	</t>
  </si>
  <si>
    <t>PAN/HONGCHEN</t>
  </si>
  <si>
    <t xml:space="preserve">3691566	</t>
  </si>
  <si>
    <t xml:space="preserve">999225617286957	</t>
  </si>
  <si>
    <t>LIU/YANG</t>
  </si>
  <si>
    <t xml:space="preserve">3691571	</t>
  </si>
  <si>
    <t xml:space="preserve">25633659706	</t>
  </si>
  <si>
    <t>ZHAO/XUEFENG,ZHAO/XIANG</t>
  </si>
  <si>
    <t xml:space="preserve">3694224	</t>
  </si>
  <si>
    <t xml:space="preserve">999225636988498	</t>
  </si>
  <si>
    <t>[香港]香港都会海逸酒店(Harbour Plaza Metropolis)(5347164)</t>
  </si>
  <si>
    <t>高级房(至少提前7天预订)(连住3晚及以上)&lt;双人入住&gt;&lt;内宾&gt;&lt;无早&gt;</t>
  </si>
  <si>
    <t>CHEN/WENSHI</t>
  </si>
  <si>
    <t xml:space="preserve">3695044	</t>
  </si>
  <si>
    <t xml:space="preserve">999225652743943	</t>
  </si>
  <si>
    <t>ZHANG/JIAHAO,ZHANG/CHAOYI</t>
  </si>
  <si>
    <t xml:space="preserve">3698827	</t>
  </si>
  <si>
    <t xml:space="preserve">999225655481046	</t>
  </si>
  <si>
    <t>Ye/Baozhi,Chen/Lianqiao,Huang/Xuanxuan</t>
  </si>
  <si>
    <t xml:space="preserve">3699527	</t>
  </si>
  <si>
    <t xml:space="preserve">999225675670404	</t>
  </si>
  <si>
    <t>[香港]香港九龙海湾酒店(Kowloon Harbourfront Hotel)(25665271)</t>
  </si>
  <si>
    <t>双卧室城景套房(至少提前7天预订)(至少连住2晚及以上)&lt;三人入住&gt;&lt;内宾&gt;&lt;无早&gt;</t>
  </si>
  <si>
    <t>LIU/QI,CHEN/HEWEI,CHEN/JACQUELINE L</t>
  </si>
  <si>
    <t xml:space="preserve">3704060	</t>
  </si>
  <si>
    <t xml:space="preserve">999225676053013	</t>
  </si>
  <si>
    <t>Xia/Zhanghua</t>
  </si>
  <si>
    <t xml:space="preserve">3704312	</t>
  </si>
  <si>
    <t xml:space="preserve">999225679374835	</t>
  </si>
  <si>
    <t>Kei/Yeuk lun</t>
  </si>
  <si>
    <t xml:space="preserve">3704867	</t>
  </si>
  <si>
    <t xml:space="preserve">999225701004160	</t>
  </si>
  <si>
    <t>MAO/JINGWEN</t>
  </si>
  <si>
    <t xml:space="preserve">3709665	</t>
  </si>
  <si>
    <t xml:space="preserve">999225722141561	</t>
  </si>
  <si>
    <t>he/guorong</t>
  </si>
  <si>
    <t xml:space="preserve">3714091	</t>
  </si>
  <si>
    <t>取消</t>
  </si>
  <si>
    <t xml:space="preserve">999225747944622	</t>
  </si>
  <si>
    <t>Huang/Shiyuan,Shen/Yuqing</t>
  </si>
  <si>
    <t xml:space="preserve">3720004	</t>
  </si>
  <si>
    <t xml:space="preserve">999225771176692	</t>
  </si>
  <si>
    <t>LI/YUNFEI,wang/Zicong</t>
  </si>
  <si>
    <t xml:space="preserve">3724739	</t>
  </si>
  <si>
    <t xml:space="preserve">999225807433499	</t>
  </si>
  <si>
    <t>[梅州]梅州白天鹅迎宾馆(100697959)</t>
  </si>
  <si>
    <t>商务江景大床房&lt;超值特惠&gt;&lt;双人入住&gt;&lt;日历房套餐高价值&gt;&lt;单早&gt;&lt;新酒店礼盒&gt;</t>
  </si>
  <si>
    <t>包联文</t>
  </si>
  <si>
    <t xml:space="preserve">999225823724832	</t>
  </si>
  <si>
    <t>黄扬炽,黄扬炽</t>
  </si>
  <si>
    <t xml:space="preserve">999225828005333	</t>
  </si>
  <si>
    <t>[香港]香港广易商务宾馆(家庭旅馆)(WIDE EVER HOSTEL)(2981749)</t>
  </si>
  <si>
    <t>四人房&lt;特惠专享&gt;&lt;四人入住&gt;&lt;无早&gt;</t>
  </si>
  <si>
    <t>XU/HONG,DONG/YANFENG,DONG/TAIYUAN,DONG/ZIXI</t>
  </si>
  <si>
    <t xml:space="preserve">3735893	</t>
  </si>
  <si>
    <t xml:space="preserve">25828723002	</t>
  </si>
  <si>
    <t>商务江景大床房&lt;特惠专享&gt;&lt;双人入住&gt;&lt;双早&gt;&lt;日历房套餐高价值&gt;&lt;新酒店礼盒&gt;</t>
  </si>
  <si>
    <t>罗妙玲,罗家贤</t>
  </si>
  <si>
    <t xml:space="preserve">999225903411609	</t>
  </si>
  <si>
    <t>[梅州]梅州昌盛豪生大酒店(45834822)</t>
  </si>
  <si>
    <t>柚见汝——非遗大床房&lt;超值特惠&gt;&lt;双人入住&gt;&lt;双早&gt;</t>
  </si>
  <si>
    <t>黄诗莹</t>
  </si>
  <si>
    <t>，</t>
  </si>
  <si>
    <t>202308041250400077</t>
  </si>
  <si>
    <t>202308042353020021</t>
  </si>
  <si>
    <t>202308051128360076</t>
  </si>
  <si>
    <t>202308081505040068</t>
  </si>
  <si>
    <t>A230824092554481</t>
  </si>
  <si>
    <t>房集：i230824092453 2071.1元</t>
  </si>
  <si>
    <t>CNY / HKD 当前参考汇率: 1.076429824</t>
  </si>
  <si>
    <t>总计： 61873.3 CNY/
66602.27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</si>
  <si>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</si>
  <si>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</si>
  <si>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</si>
  <si>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</si>
  <si>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</si>
  <si>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</si>
  <si>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</si>
  <si>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</si>
  <si>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</si>
  <si>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</si>
  <si>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</si>
  <si>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</si>
  <si>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</si>
  <si>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</si>
  <si>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</si>
  <si>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</si>
  <si>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</si>
  <si>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</si>
  <si>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</si>
  <si>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2023-08-05</t>
  </si>
  <si>
    <t>3735893</t>
  </si>
  <si>
    <t>香港广易商务宾馆(家庭旅馆)</t>
  </si>
  <si>
    <t>XU HONG,DONG YANFENG,DONG TAIYUAN,DONG ZIXI</t>
  </si>
  <si>
    <t>2023-08-07</t>
  </si>
  <si>
    <t>2023-08-09</t>
  </si>
  <si>
    <t>退房日周结</t>
  </si>
  <si>
    <t>979.20</t>
  </si>
  <si>
    <t>RMB</t>
  </si>
  <si>
    <t>0</t>
  </si>
  <si>
    <t>0.00</t>
  </si>
  <si>
    <t>携程国内直连(DD)</t>
  </si>
  <si>
    <t>01.011249</t>
  </si>
  <si>
    <t>2023-08-05 10:26:54</t>
  </si>
  <si>
    <t>否</t>
  </si>
  <si>
    <t>汇智国际旅游发展有限公司</t>
  </si>
  <si>
    <t>直采</t>
  </si>
  <si>
    <t>中国</t>
  </si>
  <si>
    <t>2023-08-02</t>
  </si>
  <si>
    <t>3724739</t>
  </si>
  <si>
    <t>香港九龙海逸君绰酒店</t>
  </si>
  <si>
    <t>LI YUNFEI,wang Zicong</t>
  </si>
  <si>
    <t>4284.00</t>
  </si>
  <si>
    <t>2023-08-03 10:27:43</t>
  </si>
  <si>
    <t>3720004</t>
  </si>
  <si>
    <t>Huang Shiyuan,Shen Yuqing</t>
  </si>
  <si>
    <t>2142.00</t>
  </si>
  <si>
    <t>2023-08-02 10:01:25</t>
  </si>
  <si>
    <t>2023-07-31</t>
  </si>
  <si>
    <t>3714091</t>
  </si>
  <si>
    <t>he guorong</t>
  </si>
  <si>
    <t>2023-08-06</t>
  </si>
  <si>
    <t>3256.00</t>
  </si>
  <si>
    <t>2023-08-01 10:20:47</t>
  </si>
  <si>
    <t>2023-07-30</t>
  </si>
  <si>
    <t>3709665</t>
  </si>
  <si>
    <t>MAO JINGWEN</t>
  </si>
  <si>
    <t>2023-07-31 10:23:03</t>
  </si>
  <si>
    <t>2023-07-29</t>
  </si>
  <si>
    <t>3704312</t>
  </si>
  <si>
    <t>香港都会海逸酒店</t>
  </si>
  <si>
    <t>Xia Zhanghua</t>
  </si>
  <si>
    <t>2745.00</t>
  </si>
  <si>
    <t>2023-07-30 21:04:04</t>
  </si>
  <si>
    <t>3704060</t>
  </si>
  <si>
    <t>香港九龙海湾酒店</t>
  </si>
  <si>
    <t>LIU QI,CHEN HEWEI,CHEN JACQUELINE L</t>
  </si>
  <si>
    <t>3276.00</t>
  </si>
  <si>
    <t>2023-07-31 15:34:37</t>
  </si>
  <si>
    <t>2023-07-28</t>
  </si>
  <si>
    <t>3699527</t>
  </si>
  <si>
    <t>Ye Baozhi,Chen Lianqiao,Huang Xuanxuan</t>
  </si>
  <si>
    <t>4244.00</t>
  </si>
  <si>
    <t>2023-07-31 10:30:24</t>
  </si>
  <si>
    <t>3698827</t>
  </si>
  <si>
    <t>香港九龙酒店</t>
  </si>
  <si>
    <t>ZHANG JIAHAO,ZHANG CHAOYI</t>
  </si>
  <si>
    <t>2871.00</t>
  </si>
  <si>
    <t>2023-07-30 21:25:41</t>
  </si>
  <si>
    <t>3695044</t>
  </si>
  <si>
    <t>CHEN WENSHI</t>
  </si>
  <si>
    <t>2023-07-28 15:01:31</t>
  </si>
  <si>
    <t>2023-07-27</t>
  </si>
  <si>
    <t>3694224</t>
  </si>
  <si>
    <t>ZHAO XUEFENG,ZHAO XIANG</t>
  </si>
  <si>
    <t>9112.00</t>
  </si>
  <si>
    <t>2023-07-27 21:53:18</t>
  </si>
  <si>
    <t>3691571</t>
  </si>
  <si>
    <t>LIU YANG</t>
  </si>
  <si>
    <t>2023-07-29 23:07:50</t>
  </si>
  <si>
    <t>3691566</t>
  </si>
  <si>
    <t>PAN HONGCHEN</t>
  </si>
  <si>
    <t>2023-07-29 23:09:00</t>
  </si>
  <si>
    <t>2023-07-26</t>
  </si>
  <si>
    <t>3687826</t>
  </si>
  <si>
    <t>ZHOU LIUYAN</t>
  </si>
  <si>
    <t>1914.00</t>
  </si>
  <si>
    <t>2023-07-27 17:16:07</t>
  </si>
  <si>
    <t>2023-07-24</t>
  </si>
  <si>
    <t>3677127</t>
  </si>
  <si>
    <t>WANG LEWEI,WANG YIXUAN</t>
  </si>
  <si>
    <t>5742.00</t>
  </si>
  <si>
    <t>2023-07-26 17:18:27</t>
  </si>
  <si>
    <t>2023-07-21</t>
  </si>
  <si>
    <t>3667648</t>
  </si>
  <si>
    <t>ZHANG YUWEN,ZHANG YUTING</t>
  </si>
  <si>
    <t>2023-07-25 17:36:11</t>
  </si>
  <si>
    <t>2023-07-01</t>
  </si>
  <si>
    <t>3577054</t>
  </si>
  <si>
    <t>WANG SHIWEN,ZHAO YICHENG</t>
  </si>
  <si>
    <t>1752.00</t>
  </si>
  <si>
    <t>2023-07-06 10:36:57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</si>
</sst>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38</xdr:row>
      <xdr:rowOff>152400</xdr:rowOff>
    </xdr:from>
    <xdr:to>
      <xdr:col>15</xdr:col>
      <xdr:colOff>10160</xdr:colOff>
      <xdr:row>68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810250"/>
          <a:ext cx="106584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45145</v>
      </c>
      <c r="G2" s="6">
        <v>45147</v>
      </c>
      <c r="H2" s="4">
        <v>1</v>
      </c>
      <c r="I2" s="4">
        <v>2</v>
      </c>
      <c r="J2" s="4">
        <v>2</v>
      </c>
      <c r="K2" s="4" t="s">
        <v>30</v>
      </c>
      <c r="L2" s="4">
        <v>1752</v>
      </c>
      <c r="M2" s="4">
        <v>1752</v>
      </c>
      <c r="N2" s="4" t="s">
        <v>31</v>
      </c>
      <c r="O2" s="4" t="s">
        <v>32</v>
      </c>
      <c r="P2" s="4" t="s">
        <v>33</v>
      </c>
      <c r="Q2" s="4">
        <v>0</v>
      </c>
      <c r="R2" s="7">
        <v>45108.0000115741</v>
      </c>
      <c r="S2" s="6">
        <v>45162</v>
      </c>
      <c r="T2" s="4" t="s">
        <v>34</v>
      </c>
      <c r="U2" s="4">
        <v>1752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45144</v>
      </c>
      <c r="G3" s="6">
        <v>45147</v>
      </c>
      <c r="H3" s="4">
        <v>2</v>
      </c>
      <c r="I3" s="4">
        <v>3</v>
      </c>
      <c r="J3" s="4">
        <v>6</v>
      </c>
      <c r="K3" s="4" t="s">
        <v>30</v>
      </c>
      <c r="L3" s="4">
        <v>5742</v>
      </c>
      <c r="M3" s="4">
        <v>5742</v>
      </c>
      <c r="N3" s="4" t="s">
        <v>40</v>
      </c>
      <c r="O3" s="4" t="s">
        <v>32</v>
      </c>
      <c r="P3" s="4" t="s">
        <v>33</v>
      </c>
      <c r="Q3" s="4">
        <v>0</v>
      </c>
      <c r="R3" s="7">
        <v>45128.0000115741</v>
      </c>
      <c r="S3" s="6">
        <v>45162</v>
      </c>
      <c r="T3" s="4" t="s">
        <v>34</v>
      </c>
      <c r="U3" s="4">
        <v>5742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45144</v>
      </c>
      <c r="G4" s="6">
        <v>45147</v>
      </c>
      <c r="H4" s="4">
        <v>2</v>
      </c>
      <c r="I4" s="4">
        <v>3</v>
      </c>
      <c r="J4" s="4">
        <v>6</v>
      </c>
      <c r="K4" s="4" t="s">
        <v>30</v>
      </c>
      <c r="L4" s="4">
        <v>5742</v>
      </c>
      <c r="M4" s="4">
        <v>5742</v>
      </c>
      <c r="N4" s="4" t="s">
        <v>43</v>
      </c>
      <c r="O4" s="4" t="s">
        <v>32</v>
      </c>
      <c r="P4" s="4" t="s">
        <v>33</v>
      </c>
      <c r="Q4" s="4">
        <v>0</v>
      </c>
      <c r="R4" s="7">
        <v>45131.0000115741</v>
      </c>
      <c r="S4" s="6">
        <v>45162</v>
      </c>
      <c r="T4" s="4" t="s">
        <v>34</v>
      </c>
      <c r="U4" s="4">
        <v>5742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45145</v>
      </c>
      <c r="G5" s="6">
        <v>45147</v>
      </c>
      <c r="H5" s="4">
        <v>1</v>
      </c>
      <c r="I5" s="4">
        <v>2</v>
      </c>
      <c r="J5" s="4">
        <v>2</v>
      </c>
      <c r="K5" s="4" t="s">
        <v>30</v>
      </c>
      <c r="L5" s="4">
        <v>1914</v>
      </c>
      <c r="M5" s="4">
        <v>1914</v>
      </c>
      <c r="N5" s="4" t="s">
        <v>46</v>
      </c>
      <c r="O5" s="4" t="s">
        <v>32</v>
      </c>
      <c r="P5" s="4" t="s">
        <v>33</v>
      </c>
      <c r="Q5" s="4">
        <v>0</v>
      </c>
      <c r="R5" s="7">
        <v>45133.0000115741</v>
      </c>
      <c r="S5" s="6">
        <v>45162</v>
      </c>
      <c r="T5" s="4" t="s">
        <v>34</v>
      </c>
      <c r="U5" s="4">
        <v>1914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45144</v>
      </c>
      <c r="G6" s="6">
        <v>45147</v>
      </c>
      <c r="H6" s="4">
        <v>1</v>
      </c>
      <c r="I6" s="4">
        <v>3</v>
      </c>
      <c r="J6" s="4">
        <v>3</v>
      </c>
      <c r="K6" s="4" t="s">
        <v>30</v>
      </c>
      <c r="L6" s="4">
        <v>2871</v>
      </c>
      <c r="M6" s="4">
        <v>2871</v>
      </c>
      <c r="N6" s="4" t="s">
        <v>49</v>
      </c>
      <c r="O6" s="4" t="s">
        <v>32</v>
      </c>
      <c r="P6" s="4" t="s">
        <v>33</v>
      </c>
      <c r="Q6" s="4">
        <v>0</v>
      </c>
      <c r="R6" s="7">
        <v>45134</v>
      </c>
      <c r="S6" s="6">
        <v>45162</v>
      </c>
      <c r="T6" s="4" t="s">
        <v>34</v>
      </c>
      <c r="U6" s="4">
        <v>2871</v>
      </c>
      <c r="V6" s="4">
        <v>0</v>
      </c>
      <c r="W6" s="4">
        <v>0</v>
      </c>
      <c r="X6" s="4" t="s">
        <v>50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45144</v>
      </c>
      <c r="G7" s="6">
        <v>45147</v>
      </c>
      <c r="H7" s="4">
        <v>1</v>
      </c>
      <c r="I7" s="4">
        <v>3</v>
      </c>
      <c r="J7" s="4">
        <v>3</v>
      </c>
      <c r="K7" s="4" t="s">
        <v>30</v>
      </c>
      <c r="L7" s="4">
        <v>2871</v>
      </c>
      <c r="M7" s="4">
        <v>2871</v>
      </c>
      <c r="N7" s="4" t="s">
        <v>52</v>
      </c>
      <c r="O7" s="4" t="s">
        <v>32</v>
      </c>
      <c r="P7" s="4" t="s">
        <v>33</v>
      </c>
      <c r="Q7" s="4">
        <v>0</v>
      </c>
      <c r="R7" s="7">
        <v>45134</v>
      </c>
      <c r="S7" s="6">
        <v>45162</v>
      </c>
      <c r="T7" s="4" t="s">
        <v>34</v>
      </c>
      <c r="U7" s="4">
        <v>2871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45143</v>
      </c>
      <c r="G8" s="6">
        <v>45147</v>
      </c>
      <c r="H8" s="4">
        <v>2</v>
      </c>
      <c r="I8" s="4">
        <v>4</v>
      </c>
      <c r="J8" s="4">
        <v>8</v>
      </c>
      <c r="K8" s="4" t="s">
        <v>30</v>
      </c>
      <c r="L8" s="4">
        <v>9112</v>
      </c>
      <c r="M8" s="4">
        <v>9112</v>
      </c>
      <c r="N8" s="4" t="s">
        <v>55</v>
      </c>
      <c r="O8" s="4" t="s">
        <v>32</v>
      </c>
      <c r="P8" s="4" t="s">
        <v>33</v>
      </c>
      <c r="Q8" s="4">
        <v>0</v>
      </c>
      <c r="R8" s="7">
        <v>45134.0000115741</v>
      </c>
      <c r="S8" s="6">
        <v>45162</v>
      </c>
      <c r="T8" s="4" t="s">
        <v>34</v>
      </c>
      <c r="U8" s="4">
        <v>9112</v>
      </c>
      <c r="V8" s="4">
        <v>0</v>
      </c>
      <c r="W8" s="4">
        <v>0</v>
      </c>
      <c r="X8" s="4" t="s">
        <v>56</v>
      </c>
      <c r="Y8" s="4" t="s">
        <v>36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45144</v>
      </c>
      <c r="G9" s="6">
        <v>45147</v>
      </c>
      <c r="H9" s="4">
        <v>1</v>
      </c>
      <c r="I9" s="4">
        <v>3</v>
      </c>
      <c r="J9" s="4">
        <v>3</v>
      </c>
      <c r="K9" s="4" t="s">
        <v>30</v>
      </c>
      <c r="L9" s="4">
        <v>2745</v>
      </c>
      <c r="M9" s="4">
        <v>2745</v>
      </c>
      <c r="N9" s="4" t="s">
        <v>60</v>
      </c>
      <c r="O9" s="4" t="s">
        <v>32</v>
      </c>
      <c r="P9" s="4" t="s">
        <v>33</v>
      </c>
      <c r="Q9" s="4">
        <v>0</v>
      </c>
      <c r="R9" s="7">
        <v>45135.0000115741</v>
      </c>
      <c r="S9" s="6">
        <v>45162</v>
      </c>
      <c r="T9" s="4" t="s">
        <v>34</v>
      </c>
      <c r="U9" s="4">
        <v>2745</v>
      </c>
      <c r="V9" s="4">
        <v>0</v>
      </c>
      <c r="W9" s="4">
        <v>0</v>
      </c>
      <c r="X9" s="4" t="s">
        <v>61</v>
      </c>
      <c r="Y9" s="4" t="s">
        <v>36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45144</v>
      </c>
      <c r="G10" s="6">
        <v>45147</v>
      </c>
      <c r="H10" s="4">
        <v>1</v>
      </c>
      <c r="I10" s="4">
        <v>3</v>
      </c>
      <c r="J10" s="4">
        <v>3</v>
      </c>
      <c r="K10" s="4" t="s">
        <v>30</v>
      </c>
      <c r="L10" s="4">
        <v>2871</v>
      </c>
      <c r="M10" s="4">
        <v>2871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45135</v>
      </c>
      <c r="S10" s="6">
        <v>45162</v>
      </c>
      <c r="T10" s="4" t="s">
        <v>34</v>
      </c>
      <c r="U10" s="4">
        <v>2871</v>
      </c>
      <c r="V10" s="4">
        <v>0</v>
      </c>
      <c r="W10" s="4">
        <v>0</v>
      </c>
      <c r="X10" s="4" t="s">
        <v>64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38</v>
      </c>
      <c r="E11" s="4" t="s">
        <v>39</v>
      </c>
      <c r="F11" s="6">
        <v>45145</v>
      </c>
      <c r="G11" s="6">
        <v>45147</v>
      </c>
      <c r="H11" s="4">
        <v>2</v>
      </c>
      <c r="I11" s="4">
        <v>2</v>
      </c>
      <c r="J11" s="4">
        <v>4</v>
      </c>
      <c r="K11" s="4" t="s">
        <v>30</v>
      </c>
      <c r="L11" s="4">
        <v>4244</v>
      </c>
      <c r="M11" s="4">
        <v>4244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45135.0000115741</v>
      </c>
      <c r="S11" s="6">
        <v>45162</v>
      </c>
      <c r="T11" s="4" t="s">
        <v>34</v>
      </c>
      <c r="U11" s="4">
        <v>4244</v>
      </c>
      <c r="V11" s="4">
        <v>0</v>
      </c>
      <c r="W11" s="4">
        <v>0</v>
      </c>
      <c r="X11" s="4" t="s">
        <v>67</v>
      </c>
      <c r="Y11" s="4" t="s">
        <v>36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45144</v>
      </c>
      <c r="G12" s="6">
        <v>45147</v>
      </c>
      <c r="H12" s="4">
        <v>1</v>
      </c>
      <c r="I12" s="4">
        <v>3</v>
      </c>
      <c r="J12" s="4">
        <v>3</v>
      </c>
      <c r="K12" s="4" t="s">
        <v>30</v>
      </c>
      <c r="L12" s="4">
        <v>3276</v>
      </c>
      <c r="M12" s="4">
        <v>3276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45136.0000115741</v>
      </c>
      <c r="S12" s="6">
        <v>45162</v>
      </c>
      <c r="T12" s="4" t="s">
        <v>34</v>
      </c>
      <c r="U12" s="4">
        <v>3276</v>
      </c>
      <c r="V12" s="4">
        <v>0</v>
      </c>
      <c r="W12" s="4">
        <v>0</v>
      </c>
      <c r="X12" s="4" t="s">
        <v>72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58</v>
      </c>
      <c r="E13" s="4" t="s">
        <v>59</v>
      </c>
      <c r="F13" s="6">
        <v>45144</v>
      </c>
      <c r="G13" s="6">
        <v>45147</v>
      </c>
      <c r="H13" s="4">
        <v>1</v>
      </c>
      <c r="I13" s="4">
        <v>3</v>
      </c>
      <c r="J13" s="4">
        <v>3</v>
      </c>
      <c r="K13" s="4" t="s">
        <v>30</v>
      </c>
      <c r="L13" s="4">
        <v>2745</v>
      </c>
      <c r="M13" s="4">
        <v>2745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45136</v>
      </c>
      <c r="S13" s="6">
        <v>45162</v>
      </c>
      <c r="T13" s="4" t="s">
        <v>34</v>
      </c>
      <c r="U13" s="4">
        <v>2745</v>
      </c>
      <c r="V13" s="4">
        <v>0</v>
      </c>
      <c r="W13" s="4">
        <v>0</v>
      </c>
      <c r="X13" s="4" t="s">
        <v>75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38</v>
      </c>
      <c r="E14" s="4" t="s">
        <v>39</v>
      </c>
      <c r="F14" s="6">
        <v>45145</v>
      </c>
      <c r="G14" s="6">
        <v>45147</v>
      </c>
      <c r="H14" s="4">
        <v>1</v>
      </c>
      <c r="I14" s="4">
        <v>2</v>
      </c>
      <c r="J14" s="4">
        <v>2</v>
      </c>
      <c r="K14" s="4" t="s">
        <v>30</v>
      </c>
      <c r="L14" s="4">
        <v>2164</v>
      </c>
      <c r="M14" s="4">
        <v>2164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45136.0000115741</v>
      </c>
      <c r="S14" s="6">
        <v>45162</v>
      </c>
      <c r="T14" s="4" t="s">
        <v>34</v>
      </c>
      <c r="U14" s="4">
        <v>2164</v>
      </c>
      <c r="V14" s="4">
        <v>0</v>
      </c>
      <c r="W14" s="4">
        <v>0</v>
      </c>
      <c r="X14" s="4" t="s">
        <v>78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38</v>
      </c>
      <c r="E15" s="4" t="s">
        <v>39</v>
      </c>
      <c r="F15" s="6">
        <v>45144</v>
      </c>
      <c r="G15" s="6">
        <v>45147</v>
      </c>
      <c r="H15" s="4">
        <v>1</v>
      </c>
      <c r="I15" s="4">
        <v>3</v>
      </c>
      <c r="J15" s="4">
        <v>3</v>
      </c>
      <c r="K15" s="4" t="s">
        <v>30</v>
      </c>
      <c r="L15" s="4">
        <v>3256</v>
      </c>
      <c r="M15" s="4">
        <v>3256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45137.0000115741</v>
      </c>
      <c r="S15" s="6">
        <v>45162</v>
      </c>
      <c r="T15" s="4" t="s">
        <v>34</v>
      </c>
      <c r="U15" s="4">
        <v>3256</v>
      </c>
      <c r="V15" s="4">
        <v>0</v>
      </c>
      <c r="W15" s="4">
        <v>0</v>
      </c>
      <c r="X15" s="4" t="s">
        <v>81</v>
      </c>
      <c r="Y15" s="4" t="s">
        <v>36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38</v>
      </c>
      <c r="E16" s="4" t="s">
        <v>39</v>
      </c>
      <c r="F16" s="6">
        <v>45144</v>
      </c>
      <c r="G16" s="6">
        <v>45147</v>
      </c>
      <c r="H16" s="4">
        <v>1</v>
      </c>
      <c r="I16" s="4">
        <v>3</v>
      </c>
      <c r="J16" s="4">
        <v>3</v>
      </c>
      <c r="K16" s="4" t="s">
        <v>30</v>
      </c>
      <c r="L16" s="4">
        <v>3256</v>
      </c>
      <c r="M16" s="4">
        <v>3256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45138.0000115741</v>
      </c>
      <c r="S16" s="6">
        <v>45162</v>
      </c>
      <c r="T16" s="4" t="s">
        <v>34</v>
      </c>
      <c r="U16" s="4">
        <v>3256</v>
      </c>
      <c r="V16" s="4">
        <v>0</v>
      </c>
      <c r="W16" s="4">
        <v>0</v>
      </c>
      <c r="X16" s="4" t="s">
        <v>84</v>
      </c>
      <c r="Y16" s="4" t="s">
        <v>36</v>
      </c>
    </row>
    <row r="17" s="4" customFormat="1" spans="1:25">
      <c r="A17" s="4" t="s">
        <v>76</v>
      </c>
      <c r="B17" s="4" t="s">
        <v>26</v>
      </c>
      <c r="C17" s="4" t="s">
        <v>85</v>
      </c>
      <c r="D17" s="4" t="s">
        <v>38</v>
      </c>
      <c r="E17" s="4" t="s">
        <v>39</v>
      </c>
      <c r="F17" s="6">
        <v>45145</v>
      </c>
      <c r="G17" s="6">
        <v>45147</v>
      </c>
      <c r="H17" s="4">
        <v>1</v>
      </c>
      <c r="I17" s="4">
        <v>2</v>
      </c>
      <c r="J17" s="4">
        <v>2</v>
      </c>
      <c r="K17" s="4" t="s">
        <v>30</v>
      </c>
      <c r="L17" s="4">
        <v>-2164</v>
      </c>
      <c r="M17" s="4">
        <v>-2164</v>
      </c>
      <c r="N17" s="4" t="s">
        <v>77</v>
      </c>
      <c r="O17" s="4" t="s">
        <v>32</v>
      </c>
      <c r="P17" s="4" t="s">
        <v>33</v>
      </c>
      <c r="Q17" s="4">
        <v>0</v>
      </c>
      <c r="R17" s="7">
        <v>45136.0000115741</v>
      </c>
      <c r="S17" s="6">
        <v>45162</v>
      </c>
      <c r="T17" s="4" t="s">
        <v>34</v>
      </c>
      <c r="U17" s="4">
        <v>-2164</v>
      </c>
      <c r="V17" s="4">
        <v>0</v>
      </c>
      <c r="W17" s="4">
        <v>0</v>
      </c>
      <c r="X17" s="4" t="s">
        <v>78</v>
      </c>
      <c r="Y17" s="4" t="s">
        <v>36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38</v>
      </c>
      <c r="E18" s="4" t="s">
        <v>39</v>
      </c>
      <c r="F18" s="6">
        <v>45145</v>
      </c>
      <c r="G18" s="6">
        <v>45147</v>
      </c>
      <c r="H18" s="4">
        <v>1</v>
      </c>
      <c r="I18" s="4">
        <v>2</v>
      </c>
      <c r="J18" s="4">
        <v>2</v>
      </c>
      <c r="K18" s="4" t="s">
        <v>30</v>
      </c>
      <c r="L18" s="4">
        <v>2142</v>
      </c>
      <c r="M18" s="4">
        <v>2142</v>
      </c>
      <c r="N18" s="4" t="s">
        <v>87</v>
      </c>
      <c r="O18" s="4" t="s">
        <v>32</v>
      </c>
      <c r="P18" s="4" t="s">
        <v>33</v>
      </c>
      <c r="Q18" s="4">
        <v>0</v>
      </c>
      <c r="R18" s="7">
        <v>45140</v>
      </c>
      <c r="S18" s="6">
        <v>45162</v>
      </c>
      <c r="T18" s="4" t="s">
        <v>34</v>
      </c>
      <c r="U18" s="4">
        <v>2142</v>
      </c>
      <c r="V18" s="4">
        <v>0</v>
      </c>
      <c r="W18" s="4">
        <v>0</v>
      </c>
      <c r="X18" s="4" t="s">
        <v>88</v>
      </c>
      <c r="Y18" s="4" t="s">
        <v>36</v>
      </c>
    </row>
    <row r="19" s="4" customFormat="1" spans="1:25">
      <c r="A19" s="4" t="s">
        <v>89</v>
      </c>
      <c r="B19" s="4" t="s">
        <v>26</v>
      </c>
      <c r="C19" s="4" t="s">
        <v>27</v>
      </c>
      <c r="D19" s="4" t="s">
        <v>38</v>
      </c>
      <c r="E19" s="4" t="s">
        <v>39</v>
      </c>
      <c r="F19" s="6">
        <v>45145</v>
      </c>
      <c r="G19" s="6">
        <v>45147</v>
      </c>
      <c r="H19" s="4">
        <v>2</v>
      </c>
      <c r="I19" s="4">
        <v>2</v>
      </c>
      <c r="J19" s="4">
        <v>4</v>
      </c>
      <c r="K19" s="4" t="s">
        <v>30</v>
      </c>
      <c r="L19" s="4">
        <v>4284</v>
      </c>
      <c r="M19" s="4">
        <v>4284</v>
      </c>
      <c r="N19" s="4" t="s">
        <v>90</v>
      </c>
      <c r="O19" s="4" t="s">
        <v>32</v>
      </c>
      <c r="P19" s="4" t="s">
        <v>33</v>
      </c>
      <c r="Q19" s="4">
        <v>0</v>
      </c>
      <c r="R19" s="7">
        <v>45140</v>
      </c>
      <c r="S19" s="6">
        <v>45162</v>
      </c>
      <c r="T19" s="4" t="s">
        <v>34</v>
      </c>
      <c r="U19" s="4">
        <v>4284</v>
      </c>
      <c r="V19" s="4">
        <v>0</v>
      </c>
      <c r="W19" s="4">
        <v>0</v>
      </c>
      <c r="X19" s="4" t="s">
        <v>91</v>
      </c>
      <c r="Y19" s="4" t="s">
        <v>36</v>
      </c>
    </row>
    <row r="20" s="4" customFormat="1" spans="1:25">
      <c r="A20" s="4" t="s">
        <v>92</v>
      </c>
      <c r="B20" s="4" t="s">
        <v>26</v>
      </c>
      <c r="C20" s="4" t="s">
        <v>27</v>
      </c>
      <c r="D20" s="4" t="s">
        <v>93</v>
      </c>
      <c r="E20" s="4" t="s">
        <v>94</v>
      </c>
      <c r="F20" s="6">
        <v>45146</v>
      </c>
      <c r="G20" s="6">
        <v>45147</v>
      </c>
      <c r="H20" s="4">
        <v>1</v>
      </c>
      <c r="I20" s="4">
        <v>1</v>
      </c>
      <c r="J20" s="4">
        <v>1</v>
      </c>
      <c r="K20" s="4" t="s">
        <v>30</v>
      </c>
      <c r="L20" s="4">
        <v>294</v>
      </c>
      <c r="M20" s="4">
        <v>294</v>
      </c>
      <c r="N20" s="4" t="s">
        <v>95</v>
      </c>
      <c r="O20" s="4" t="s">
        <v>32</v>
      </c>
      <c r="P20" s="4" t="s">
        <v>33</v>
      </c>
      <c r="Q20" s="4">
        <v>0</v>
      </c>
      <c r="R20" s="7">
        <v>45142.0000115741</v>
      </c>
      <c r="S20" s="6">
        <v>45162</v>
      </c>
      <c r="T20" s="4" t="s">
        <v>34</v>
      </c>
      <c r="U20" s="4">
        <v>294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96</v>
      </c>
      <c r="B21" s="4" t="s">
        <v>26</v>
      </c>
      <c r="C21" s="4" t="s">
        <v>27</v>
      </c>
      <c r="D21" s="4" t="s">
        <v>93</v>
      </c>
      <c r="E21" s="4" t="s">
        <v>94</v>
      </c>
      <c r="F21" s="6">
        <v>45146</v>
      </c>
      <c r="G21" s="6">
        <v>45147</v>
      </c>
      <c r="H21" s="4">
        <v>2</v>
      </c>
      <c r="I21" s="4">
        <v>1</v>
      </c>
      <c r="J21" s="4">
        <v>2</v>
      </c>
      <c r="K21" s="4" t="s">
        <v>30</v>
      </c>
      <c r="L21" s="4">
        <v>588</v>
      </c>
      <c r="M21" s="4">
        <v>588</v>
      </c>
      <c r="N21" s="4" t="s">
        <v>97</v>
      </c>
      <c r="O21" s="4" t="s">
        <v>32</v>
      </c>
      <c r="P21" s="4" t="s">
        <v>33</v>
      </c>
      <c r="Q21" s="4">
        <v>0</v>
      </c>
      <c r="R21" s="7">
        <v>45142.0000115741</v>
      </c>
      <c r="S21" s="6">
        <v>45162</v>
      </c>
      <c r="T21" s="4" t="s">
        <v>34</v>
      </c>
      <c r="U21" s="4">
        <v>588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98</v>
      </c>
      <c r="B22" s="4" t="s">
        <v>26</v>
      </c>
      <c r="C22" s="4" t="s">
        <v>27</v>
      </c>
      <c r="D22" s="4" t="s">
        <v>99</v>
      </c>
      <c r="E22" s="4" t="s">
        <v>100</v>
      </c>
      <c r="F22" s="6">
        <v>45145</v>
      </c>
      <c r="G22" s="6">
        <v>45147</v>
      </c>
      <c r="H22" s="4">
        <v>1</v>
      </c>
      <c r="I22" s="4">
        <v>2</v>
      </c>
      <c r="J22" s="4">
        <v>2</v>
      </c>
      <c r="K22" s="4" t="s">
        <v>30</v>
      </c>
      <c r="L22" s="4">
        <v>979.2</v>
      </c>
      <c r="M22" s="4">
        <v>979.2</v>
      </c>
      <c r="N22" s="4" t="s">
        <v>101</v>
      </c>
      <c r="O22" s="4" t="s">
        <v>32</v>
      </c>
      <c r="P22" s="4" t="s">
        <v>33</v>
      </c>
      <c r="Q22" s="4">
        <v>0</v>
      </c>
      <c r="R22" s="7">
        <v>45143</v>
      </c>
      <c r="S22" s="6">
        <v>45162</v>
      </c>
      <c r="T22" s="4" t="s">
        <v>34</v>
      </c>
      <c r="U22" s="4">
        <v>979.2</v>
      </c>
      <c r="V22" s="4">
        <v>0</v>
      </c>
      <c r="W22" s="4">
        <v>0</v>
      </c>
      <c r="X22" s="4" t="s">
        <v>102</v>
      </c>
      <c r="Y22" s="4" t="s">
        <v>36</v>
      </c>
    </row>
    <row r="23" s="4" customFormat="1" spans="1:25">
      <c r="A23" s="4" t="s">
        <v>103</v>
      </c>
      <c r="B23" s="4" t="s">
        <v>26</v>
      </c>
      <c r="C23" s="4" t="s">
        <v>27</v>
      </c>
      <c r="D23" s="4" t="s">
        <v>93</v>
      </c>
      <c r="E23" s="4" t="s">
        <v>104</v>
      </c>
      <c r="F23" s="6">
        <v>45146</v>
      </c>
      <c r="G23" s="6">
        <v>45147</v>
      </c>
      <c r="H23" s="4">
        <v>2</v>
      </c>
      <c r="I23" s="4">
        <v>1</v>
      </c>
      <c r="J23" s="4">
        <v>2</v>
      </c>
      <c r="K23" s="4" t="s">
        <v>30</v>
      </c>
      <c r="L23" s="4">
        <v>690</v>
      </c>
      <c r="M23" s="4">
        <v>690</v>
      </c>
      <c r="N23" s="4" t="s">
        <v>105</v>
      </c>
      <c r="O23" s="4" t="s">
        <v>32</v>
      </c>
      <c r="P23" s="4" t="s">
        <v>33</v>
      </c>
      <c r="Q23" s="4">
        <v>0</v>
      </c>
      <c r="R23" s="7">
        <v>45143.0000115741</v>
      </c>
      <c r="S23" s="6">
        <v>45162</v>
      </c>
      <c r="T23" s="4" t="s">
        <v>34</v>
      </c>
      <c r="U23" s="4">
        <v>690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106</v>
      </c>
      <c r="B24" s="4" t="s">
        <v>26</v>
      </c>
      <c r="C24" s="4" t="s">
        <v>27</v>
      </c>
      <c r="D24" s="4" t="s">
        <v>107</v>
      </c>
      <c r="E24" s="4" t="s">
        <v>108</v>
      </c>
      <c r="F24" s="6">
        <v>45146</v>
      </c>
      <c r="G24" s="6">
        <v>45147</v>
      </c>
      <c r="H24" s="4">
        <v>1</v>
      </c>
      <c r="I24" s="4">
        <v>1</v>
      </c>
      <c r="J24" s="4">
        <v>1</v>
      </c>
      <c r="K24" s="4" t="s">
        <v>30</v>
      </c>
      <c r="L24" s="4">
        <v>499.1</v>
      </c>
      <c r="M24" s="4">
        <v>499.1</v>
      </c>
      <c r="N24" s="4" t="s">
        <v>109</v>
      </c>
      <c r="O24" s="4" t="s">
        <v>32</v>
      </c>
      <c r="P24" s="4" t="s">
        <v>33</v>
      </c>
      <c r="Q24" s="4">
        <v>0</v>
      </c>
      <c r="R24" s="7">
        <v>45146</v>
      </c>
      <c r="S24" s="6">
        <v>45162</v>
      </c>
      <c r="T24" s="4" t="s">
        <v>34</v>
      </c>
      <c r="U24" s="4">
        <v>499.1</v>
      </c>
      <c r="V24" s="4">
        <v>0</v>
      </c>
      <c r="W24" s="4">
        <v>0</v>
      </c>
      <c r="X24" s="4" t="s">
        <v>36</v>
      </c>
      <c r="Y2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tabSelected="1" workbookViewId="0">
      <selection activeCell="A32" sqref="A32:D35"/>
    </sheetView>
  </sheetViews>
  <sheetFormatPr defaultColWidth="9" defaultRowHeight="13.5"/>
  <cols>
    <col min="1" max="1" width="12.625" style="4"/>
    <col min="2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</v>
      </c>
    </row>
    <row r="2" s="4" customFormat="1" spans="1:9">
      <c r="A2" s="5">
        <v>999225059680840</v>
      </c>
      <c r="B2" s="6">
        <v>45145</v>
      </c>
      <c r="C2" s="6">
        <v>45147</v>
      </c>
      <c r="D2" s="4">
        <v>1752</v>
      </c>
      <c r="E2" s="4" t="str">
        <f>VLOOKUP(A2,HOP!A:L,12,0)</f>
        <v>1752.00</v>
      </c>
      <c r="F2" s="4" t="str">
        <f>VLOOKUP(A2,HOP!A:C,3,0)</f>
        <v>3577054</v>
      </c>
      <c r="G2" s="4">
        <f>D2-E2</f>
        <v>0</v>
      </c>
      <c r="H2" s="4" t="str">
        <f>$H$1&amp;F2</f>
        <v>，3577054</v>
      </c>
      <c r="I2" s="4" t="str">
        <f>VLOOKUP(A2,HOP!A:U,21,0)</f>
        <v>直采</v>
      </c>
    </row>
    <row r="3" s="4" customFormat="1" spans="1:9">
      <c r="A3" s="5">
        <v>999225496739038</v>
      </c>
      <c r="B3" s="6">
        <v>45144</v>
      </c>
      <c r="C3" s="6">
        <v>45147</v>
      </c>
      <c r="D3" s="4">
        <v>5742</v>
      </c>
      <c r="E3" s="4" t="str">
        <f>VLOOKUP(A3,HOP!A:L,12,0)</f>
        <v>5742.00</v>
      </c>
      <c r="F3" s="4" t="str">
        <f>VLOOKUP(A3,HOP!A:C,3,0)</f>
        <v>3667648</v>
      </c>
      <c r="G3" s="4">
        <f t="shared" ref="G3:G23" si="0">D3-E3</f>
        <v>0</v>
      </c>
      <c r="H3" s="4" t="str">
        <f t="shared" ref="H3:H23" si="1">$H$1&amp;F3</f>
        <v>，3667648</v>
      </c>
      <c r="I3" s="4" t="str">
        <f>VLOOKUP(A3,HOP!A:U,21,0)</f>
        <v>直采</v>
      </c>
    </row>
    <row r="4" s="4" customFormat="1" spans="1:9">
      <c r="A4" s="5">
        <v>999225543311098</v>
      </c>
      <c r="B4" s="6">
        <v>45144</v>
      </c>
      <c r="C4" s="6">
        <v>45147</v>
      </c>
      <c r="D4" s="4">
        <v>5742</v>
      </c>
      <c r="E4" s="4" t="str">
        <f>VLOOKUP(A4,HOP!A:L,12,0)</f>
        <v>5742.00</v>
      </c>
      <c r="F4" s="4" t="str">
        <f>VLOOKUP(A4,HOP!A:C,3,0)</f>
        <v>3677127</v>
      </c>
      <c r="G4" s="4">
        <f t="shared" si="0"/>
        <v>0</v>
      </c>
      <c r="H4" s="4" t="str">
        <f t="shared" si="1"/>
        <v>，3677127</v>
      </c>
      <c r="I4" s="4" t="str">
        <f>VLOOKUP(A4,HOP!A:U,21,0)</f>
        <v>直采</v>
      </c>
    </row>
    <row r="5" s="4" customFormat="1" spans="1:9">
      <c r="A5" s="5">
        <v>999225599212592</v>
      </c>
      <c r="B5" s="6">
        <v>45145</v>
      </c>
      <c r="C5" s="6">
        <v>45147</v>
      </c>
      <c r="D5" s="4">
        <v>1914</v>
      </c>
      <c r="E5" s="4" t="str">
        <f>VLOOKUP(A5,HOP!A:L,12,0)</f>
        <v>1914.00</v>
      </c>
      <c r="F5" s="4" t="str">
        <f>VLOOKUP(A5,HOP!A:C,3,0)</f>
        <v>3687826</v>
      </c>
      <c r="G5" s="4">
        <f t="shared" si="0"/>
        <v>0</v>
      </c>
      <c r="H5" s="4" t="str">
        <f t="shared" si="1"/>
        <v>，3687826</v>
      </c>
      <c r="I5" s="4" t="str">
        <f>VLOOKUP(A5,HOP!A:U,21,0)</f>
        <v>直采</v>
      </c>
    </row>
    <row r="6" s="4" customFormat="1" spans="1:9">
      <c r="A6" s="5">
        <v>999225617278024</v>
      </c>
      <c r="B6" s="6">
        <v>45144</v>
      </c>
      <c r="C6" s="6">
        <v>45147</v>
      </c>
      <c r="D6" s="4">
        <v>2871</v>
      </c>
      <c r="E6" s="4" t="str">
        <f>VLOOKUP(A6,HOP!A:L,12,0)</f>
        <v>2871.00</v>
      </c>
      <c r="F6" s="4" t="str">
        <f>VLOOKUP(A6,HOP!A:C,3,0)</f>
        <v>3691566</v>
      </c>
      <c r="G6" s="4">
        <f t="shared" si="0"/>
        <v>0</v>
      </c>
      <c r="H6" s="4" t="str">
        <f t="shared" si="1"/>
        <v>，3691566</v>
      </c>
      <c r="I6" s="4" t="str">
        <f>VLOOKUP(A6,HOP!A:U,21,0)</f>
        <v>直采</v>
      </c>
    </row>
    <row r="7" s="4" customFormat="1" spans="1:9">
      <c r="A7" s="5">
        <v>999225617286957</v>
      </c>
      <c r="B7" s="6">
        <v>45144</v>
      </c>
      <c r="C7" s="6">
        <v>45147</v>
      </c>
      <c r="D7" s="4">
        <v>2871</v>
      </c>
      <c r="E7" s="4" t="str">
        <f>VLOOKUP(A7,HOP!A:L,12,0)</f>
        <v>2871.00</v>
      </c>
      <c r="F7" s="4" t="str">
        <f>VLOOKUP(A7,HOP!A:C,3,0)</f>
        <v>3691571</v>
      </c>
      <c r="G7" s="4">
        <f t="shared" si="0"/>
        <v>0</v>
      </c>
      <c r="H7" s="4" t="str">
        <f t="shared" si="1"/>
        <v>，3691571</v>
      </c>
      <c r="I7" s="4" t="str">
        <f>VLOOKUP(A7,HOP!A:U,21,0)</f>
        <v>直采</v>
      </c>
    </row>
    <row r="8" s="4" customFormat="1" spans="1:9">
      <c r="A8" s="5">
        <v>25633659706</v>
      </c>
      <c r="B8" s="6">
        <v>45143</v>
      </c>
      <c r="C8" s="6">
        <v>45147</v>
      </c>
      <c r="D8" s="4">
        <v>9112</v>
      </c>
      <c r="E8" s="4" t="str">
        <f>VLOOKUP(A8,HOP!A:L,12,0)</f>
        <v>9112.00</v>
      </c>
      <c r="F8" s="4" t="str">
        <f>VLOOKUP(A8,HOP!A:C,3,0)</f>
        <v>3694224</v>
      </c>
      <c r="G8" s="4">
        <f t="shared" si="0"/>
        <v>0</v>
      </c>
      <c r="H8" s="4" t="str">
        <f t="shared" si="1"/>
        <v>，3694224</v>
      </c>
      <c r="I8" s="4" t="str">
        <f>VLOOKUP(A8,HOP!A:U,21,0)</f>
        <v>直采</v>
      </c>
    </row>
    <row r="9" s="4" customFormat="1" spans="1:9">
      <c r="A9" s="5">
        <v>999225636988498</v>
      </c>
      <c r="B9" s="6">
        <v>45144</v>
      </c>
      <c r="C9" s="6">
        <v>45147</v>
      </c>
      <c r="D9" s="4">
        <v>2745</v>
      </c>
      <c r="E9" s="4" t="str">
        <f>VLOOKUP(A9,HOP!A:L,12,0)</f>
        <v>2745.00</v>
      </c>
      <c r="F9" s="4" t="str">
        <f>VLOOKUP(A9,HOP!A:C,3,0)</f>
        <v>3695044</v>
      </c>
      <c r="G9" s="4">
        <f t="shared" si="0"/>
        <v>0</v>
      </c>
      <c r="H9" s="4" t="str">
        <f t="shared" si="1"/>
        <v>，3695044</v>
      </c>
      <c r="I9" s="4" t="str">
        <f>VLOOKUP(A9,HOP!A:U,21,0)</f>
        <v>直采</v>
      </c>
    </row>
    <row r="10" s="4" customFormat="1" spans="1:9">
      <c r="A10" s="5">
        <v>999225652743943</v>
      </c>
      <c r="B10" s="6">
        <v>45144</v>
      </c>
      <c r="C10" s="6">
        <v>45147</v>
      </c>
      <c r="D10" s="4">
        <v>2871</v>
      </c>
      <c r="E10" s="4" t="str">
        <f>VLOOKUP(A10,HOP!A:L,12,0)</f>
        <v>2871.00</v>
      </c>
      <c r="F10" s="4" t="str">
        <f>VLOOKUP(A10,HOP!A:C,3,0)</f>
        <v>3698827</v>
      </c>
      <c r="G10" s="4">
        <f t="shared" si="0"/>
        <v>0</v>
      </c>
      <c r="H10" s="4" t="str">
        <f t="shared" si="1"/>
        <v>，3698827</v>
      </c>
      <c r="I10" s="4" t="str">
        <f>VLOOKUP(A10,HOP!A:U,21,0)</f>
        <v>直采</v>
      </c>
    </row>
    <row r="11" s="4" customFormat="1" spans="1:9">
      <c r="A11" s="5">
        <v>999225655481046</v>
      </c>
      <c r="B11" s="6">
        <v>45145</v>
      </c>
      <c r="C11" s="6">
        <v>45147</v>
      </c>
      <c r="D11" s="4">
        <v>4244</v>
      </c>
      <c r="E11" s="4" t="str">
        <f>VLOOKUP(A11,HOP!A:L,12,0)</f>
        <v>4244.00</v>
      </c>
      <c r="F11" s="4" t="str">
        <f>VLOOKUP(A11,HOP!A:C,3,0)</f>
        <v>3699527</v>
      </c>
      <c r="G11" s="4">
        <f t="shared" si="0"/>
        <v>0</v>
      </c>
      <c r="H11" s="4" t="str">
        <f t="shared" si="1"/>
        <v>，3699527</v>
      </c>
      <c r="I11" s="4" t="str">
        <f>VLOOKUP(A11,HOP!A:U,21,0)</f>
        <v>直采</v>
      </c>
    </row>
    <row r="12" s="4" customFormat="1" spans="1:9">
      <c r="A12" s="5">
        <v>999225675670404</v>
      </c>
      <c r="B12" s="6">
        <v>45144</v>
      </c>
      <c r="C12" s="6">
        <v>45147</v>
      </c>
      <c r="D12" s="4">
        <v>3276</v>
      </c>
      <c r="E12" s="4" t="str">
        <f>VLOOKUP(A12,HOP!A:L,12,0)</f>
        <v>3276.00</v>
      </c>
      <c r="F12" s="4" t="str">
        <f>VLOOKUP(A12,HOP!A:C,3,0)</f>
        <v>3704060</v>
      </c>
      <c r="G12" s="4">
        <f t="shared" si="0"/>
        <v>0</v>
      </c>
      <c r="H12" s="4" t="str">
        <f t="shared" si="1"/>
        <v>，3704060</v>
      </c>
      <c r="I12" s="4" t="str">
        <f>VLOOKUP(A12,HOP!A:U,21,0)</f>
        <v>直采</v>
      </c>
    </row>
    <row r="13" s="4" customFormat="1" spans="1:9">
      <c r="A13" s="5">
        <v>999225676053013</v>
      </c>
      <c r="B13" s="6">
        <v>45144</v>
      </c>
      <c r="C13" s="6">
        <v>45147</v>
      </c>
      <c r="D13" s="4">
        <v>2745</v>
      </c>
      <c r="E13" s="4" t="str">
        <f>VLOOKUP(A13,HOP!A:L,12,0)</f>
        <v>2745.00</v>
      </c>
      <c r="F13" s="4" t="str">
        <f>VLOOKUP(A13,HOP!A:C,3,0)</f>
        <v>3704312</v>
      </c>
      <c r="G13" s="4">
        <f t="shared" si="0"/>
        <v>0</v>
      </c>
      <c r="H13" s="4" t="str">
        <f t="shared" si="1"/>
        <v>，3704312</v>
      </c>
      <c r="I13" s="4" t="str">
        <f>VLOOKUP(A13,HOP!A:U,21,0)</f>
        <v>直采</v>
      </c>
    </row>
    <row r="14" s="4" customFormat="1" hidden="1" spans="1:9">
      <c r="A14" s="5">
        <v>999225679374835</v>
      </c>
      <c r="B14" s="6">
        <v>45145</v>
      </c>
      <c r="C14" s="6">
        <v>45147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999225701004160</v>
      </c>
      <c r="B15" s="6">
        <v>45144</v>
      </c>
      <c r="C15" s="6">
        <v>45147</v>
      </c>
      <c r="D15" s="4">
        <v>3256</v>
      </c>
      <c r="E15" s="4" t="str">
        <f>VLOOKUP(A15,HOP!A:L,12,0)</f>
        <v>3256.00</v>
      </c>
      <c r="F15" s="4" t="str">
        <f>VLOOKUP(A15,HOP!A:C,3,0)</f>
        <v>3709665</v>
      </c>
      <c r="G15" s="4">
        <f t="shared" si="0"/>
        <v>0</v>
      </c>
      <c r="H15" s="4" t="str">
        <f t="shared" si="1"/>
        <v>，3709665</v>
      </c>
      <c r="I15" s="4" t="str">
        <f>VLOOKUP(A15,HOP!A:U,21,0)</f>
        <v>直采</v>
      </c>
    </row>
    <row r="16" s="4" customFormat="1" spans="1:9">
      <c r="A16" s="5">
        <v>999225722141561</v>
      </c>
      <c r="B16" s="6">
        <v>45144</v>
      </c>
      <c r="C16" s="6">
        <v>45147</v>
      </c>
      <c r="D16" s="4">
        <v>3256</v>
      </c>
      <c r="E16" s="4" t="str">
        <f>VLOOKUP(A16,HOP!A:L,12,0)</f>
        <v>3256.00</v>
      </c>
      <c r="F16" s="4" t="str">
        <f>VLOOKUP(A16,HOP!A:C,3,0)</f>
        <v>3714091</v>
      </c>
      <c r="G16" s="4">
        <f t="shared" si="0"/>
        <v>0</v>
      </c>
      <c r="H16" s="4" t="str">
        <f t="shared" si="1"/>
        <v>，3714091</v>
      </c>
      <c r="I16" s="4" t="str">
        <f>VLOOKUP(A16,HOP!A:U,21,0)</f>
        <v>直采</v>
      </c>
    </row>
    <row r="17" s="4" customFormat="1" spans="1:9">
      <c r="A17" s="5">
        <v>999225747944622</v>
      </c>
      <c r="B17" s="6">
        <v>45145</v>
      </c>
      <c r="C17" s="6">
        <v>45147</v>
      </c>
      <c r="D17" s="4">
        <v>2142</v>
      </c>
      <c r="E17" s="4" t="str">
        <f>VLOOKUP(A17,HOP!A:L,12,0)</f>
        <v>2142.00</v>
      </c>
      <c r="F17" s="4" t="str">
        <f>VLOOKUP(A17,HOP!A:C,3,0)</f>
        <v>3720004</v>
      </c>
      <c r="G17" s="4">
        <f t="shared" si="0"/>
        <v>0</v>
      </c>
      <c r="H17" s="4" t="str">
        <f t="shared" si="1"/>
        <v>，3720004</v>
      </c>
      <c r="I17" s="4" t="str">
        <f>VLOOKUP(A17,HOP!A:U,21,0)</f>
        <v>直采</v>
      </c>
    </row>
    <row r="18" s="4" customFormat="1" spans="1:9">
      <c r="A18" s="5">
        <v>999225771176692</v>
      </c>
      <c r="B18" s="6">
        <v>45145</v>
      </c>
      <c r="C18" s="6">
        <v>45147</v>
      </c>
      <c r="D18" s="4">
        <v>4284</v>
      </c>
      <c r="E18" s="4" t="str">
        <f>VLOOKUP(A18,HOP!A:L,12,0)</f>
        <v>4284.00</v>
      </c>
      <c r="F18" s="4" t="str">
        <f>VLOOKUP(A18,HOP!A:C,3,0)</f>
        <v>3724739</v>
      </c>
      <c r="G18" s="4">
        <f t="shared" si="0"/>
        <v>0</v>
      </c>
      <c r="H18" s="4" t="str">
        <f t="shared" si="1"/>
        <v>，3724739</v>
      </c>
      <c r="I18" s="4" t="str">
        <f>VLOOKUP(A18,HOP!A:U,21,0)</f>
        <v>直采</v>
      </c>
    </row>
    <row r="19" s="4" customFormat="1" hidden="1" spans="1:10">
      <c r="A19" s="5">
        <v>999225807433499</v>
      </c>
      <c r="B19" s="6">
        <v>45146</v>
      </c>
      <c r="C19" s="6">
        <v>45147</v>
      </c>
      <c r="D19" s="4">
        <v>294</v>
      </c>
      <c r="E19" s="4">
        <v>294</v>
      </c>
      <c r="F19" s="8" t="s">
        <v>111</v>
      </c>
      <c r="G19" s="4">
        <f t="shared" si="0"/>
        <v>0</v>
      </c>
      <c r="H19" s="4" t="str">
        <f t="shared" si="1"/>
        <v>，202308041250400077</v>
      </c>
      <c r="I19" s="4" t="e">
        <f>VLOOKUP(A19,HOP!A:U,21,0)</f>
        <v>#N/A</v>
      </c>
      <c r="J19" s="4">
        <v>8.4</v>
      </c>
    </row>
    <row r="20" s="4" customFormat="1" hidden="1" spans="1:10">
      <c r="A20" s="5">
        <v>999225823724832</v>
      </c>
      <c r="B20" s="6">
        <v>45146</v>
      </c>
      <c r="C20" s="6">
        <v>45147</v>
      </c>
      <c r="D20" s="4">
        <v>588</v>
      </c>
      <c r="E20" s="4">
        <v>588</v>
      </c>
      <c r="F20" s="8" t="s">
        <v>112</v>
      </c>
      <c r="G20" s="4">
        <f t="shared" si="0"/>
        <v>0</v>
      </c>
      <c r="H20" s="4" t="str">
        <f t="shared" si="1"/>
        <v>，202308042353020021</v>
      </c>
      <c r="I20" s="4" t="e">
        <f>VLOOKUP(A20,HOP!A:U,21,0)</f>
        <v>#N/A</v>
      </c>
      <c r="J20" s="4">
        <v>8.4</v>
      </c>
    </row>
    <row r="21" s="4" customFormat="1" spans="1:9">
      <c r="A21" s="5">
        <v>999225828005333</v>
      </c>
      <c r="B21" s="6">
        <v>45145</v>
      </c>
      <c r="C21" s="6">
        <v>45147</v>
      </c>
      <c r="D21" s="4">
        <v>979.2</v>
      </c>
      <c r="E21" s="4" t="str">
        <f>VLOOKUP(A21,HOP!A:L,12,0)</f>
        <v>979.20</v>
      </c>
      <c r="F21" s="4" t="str">
        <f>VLOOKUP(A21,HOP!A:C,3,0)</f>
        <v>3735893</v>
      </c>
      <c r="G21" s="4">
        <f t="shared" si="0"/>
        <v>0</v>
      </c>
      <c r="H21" s="4" t="str">
        <f t="shared" si="1"/>
        <v>，3735893</v>
      </c>
      <c r="I21" s="4" t="str">
        <f>VLOOKUP(A21,HOP!A:U,21,0)</f>
        <v>直采</v>
      </c>
    </row>
    <row r="22" s="4" customFormat="1" hidden="1" spans="1:10">
      <c r="A22" s="5">
        <v>25828723002</v>
      </c>
      <c r="B22" s="6">
        <v>45146</v>
      </c>
      <c r="C22" s="6">
        <v>45147</v>
      </c>
      <c r="D22" s="4">
        <v>690</v>
      </c>
      <c r="E22" s="4">
        <v>690</v>
      </c>
      <c r="F22" s="8" t="s">
        <v>113</v>
      </c>
      <c r="G22" s="4">
        <f t="shared" si="0"/>
        <v>0</v>
      </c>
      <c r="H22" s="4" t="str">
        <f t="shared" si="1"/>
        <v>，202308051128360076</v>
      </c>
      <c r="I22" s="4" t="e">
        <f>VLOOKUP(A22,HOP!A:U,21,0)</f>
        <v>#N/A</v>
      </c>
      <c r="J22" s="4">
        <v>8.5</v>
      </c>
    </row>
    <row r="23" s="4" customFormat="1" hidden="1" spans="1:10">
      <c r="A23" s="5">
        <v>999225903411609</v>
      </c>
      <c r="B23" s="6">
        <v>45146</v>
      </c>
      <c r="C23" s="6">
        <v>45147</v>
      </c>
      <c r="D23" s="4">
        <v>499.1</v>
      </c>
      <c r="E23" s="4">
        <v>499.1</v>
      </c>
      <c r="F23" s="8" t="s">
        <v>114</v>
      </c>
      <c r="G23" s="4">
        <f t="shared" si="0"/>
        <v>0</v>
      </c>
      <c r="H23" s="4" t="str">
        <f t="shared" si="1"/>
        <v>，202308081505040068</v>
      </c>
      <c r="I23" s="4" t="e">
        <f>VLOOKUP(A23,HOP!A:U,21,0)</f>
        <v>#N/A</v>
      </c>
      <c r="J23" s="4">
        <v>8.8</v>
      </c>
    </row>
    <row r="25" spans="4:4">
      <c r="D25" s="4">
        <f>SUM(D2:D24)</f>
        <v>61873.3</v>
      </c>
    </row>
    <row r="32" spans="1:4">
      <c r="A32" s="4" t="s">
        <v>115</v>
      </c>
      <c r="C32" s="4">
        <v>59802.2</v>
      </c>
      <c r="D32" s="4">
        <v>64372.88</v>
      </c>
    </row>
    <row r="33" spans="1:4">
      <c r="A33" s="4" t="s">
        <v>116</v>
      </c>
      <c r="C33" s="4">
        <v>2071.1</v>
      </c>
      <c r="D33" s="4">
        <v>2229.39</v>
      </c>
    </row>
    <row r="34" spans="1:4">
      <c r="A34" s="4" t="s">
        <v>117</v>
      </c>
      <c r="C34" s="4">
        <f>SUBTOTAL(9,C32:C33)</f>
        <v>61873.3</v>
      </c>
      <c r="D34" s="4">
        <f>SUBTOTAL(9,D32:D33)</f>
        <v>66602.27</v>
      </c>
    </row>
    <row r="35" spans="1:1">
      <c r="A35" s="4" t="s">
        <v>118</v>
      </c>
    </row>
  </sheetData>
  <autoFilter ref="A1:XFD25">
    <filterColumn colId="3">
      <filters blank="1">
        <filter val="690"/>
        <filter val="1752"/>
        <filter val="9112"/>
        <filter val="294"/>
        <filter val="1914"/>
        <filter val="3256"/>
        <filter val="499.1"/>
        <filter val="979.2"/>
        <filter val="2871"/>
        <filter val="61873.3"/>
        <filter val="3276"/>
        <filter val="2142"/>
        <filter val="5742"/>
        <filter val="4244"/>
        <filter val="4284"/>
        <filter val="2745"/>
        <filter val="588"/>
      </filters>
    </filterColumn>
    <filterColumn colId="8">
      <filters blank="1">
        <filter val="直采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119</v>
      </c>
      <c r="B1" s="2" t="s">
        <v>120</v>
      </c>
      <c r="C1" s="2" t="s">
        <v>121</v>
      </c>
      <c r="D1" s="2" t="s">
        <v>122</v>
      </c>
      <c r="E1" s="2" t="s">
        <v>13</v>
      </c>
      <c r="F1" s="2" t="s">
        <v>5</v>
      </c>
      <c r="G1" s="2" t="s">
        <v>6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  <c r="V1" s="2" t="s">
        <v>137</v>
      </c>
    </row>
    <row r="2" s="1" customFormat="1" spans="1:22">
      <c r="A2" s="3">
        <v>999225828005333</v>
      </c>
      <c r="B2" s="1" t="s">
        <v>138</v>
      </c>
      <c r="C2" s="1" t="s">
        <v>139</v>
      </c>
      <c r="D2" s="1" t="s">
        <v>140</v>
      </c>
      <c r="E2" s="1" t="s">
        <v>141</v>
      </c>
      <c r="F2" s="1" t="s">
        <v>142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  <c r="U2" s="1" t="s">
        <v>154</v>
      </c>
      <c r="V2" s="1" t="s">
        <v>155</v>
      </c>
    </row>
    <row r="3" s="1" customFormat="1" spans="1:22">
      <c r="A3" s="3">
        <v>999225771176692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142</v>
      </c>
      <c r="G3" s="1" t="s">
        <v>143</v>
      </c>
      <c r="H3" s="1" t="s">
        <v>144</v>
      </c>
      <c r="I3" s="1" t="s">
        <v>160</v>
      </c>
      <c r="J3" s="1" t="s">
        <v>146</v>
      </c>
      <c r="K3" s="1" t="s">
        <v>160</v>
      </c>
      <c r="L3" s="1" t="s">
        <v>160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161</v>
      </c>
      <c r="S3" s="1" t="s">
        <v>152</v>
      </c>
      <c r="T3" s="1" t="s">
        <v>153</v>
      </c>
      <c r="U3" s="1" t="s">
        <v>154</v>
      </c>
      <c r="V3" s="1" t="s">
        <v>155</v>
      </c>
    </row>
    <row r="4" s="1" customFormat="1" spans="1:22">
      <c r="A4" s="3">
        <v>999225747944622</v>
      </c>
      <c r="B4" s="1" t="s">
        <v>156</v>
      </c>
      <c r="C4" s="1" t="s">
        <v>162</v>
      </c>
      <c r="D4" s="1" t="s">
        <v>158</v>
      </c>
      <c r="E4" s="1" t="s">
        <v>163</v>
      </c>
      <c r="F4" s="1" t="s">
        <v>142</v>
      </c>
      <c r="G4" s="1" t="s">
        <v>143</v>
      </c>
      <c r="H4" s="1" t="s">
        <v>144</v>
      </c>
      <c r="I4" s="1" t="s">
        <v>164</v>
      </c>
      <c r="J4" s="1" t="s">
        <v>146</v>
      </c>
      <c r="K4" s="1" t="s">
        <v>164</v>
      </c>
      <c r="L4" s="1" t="s">
        <v>164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150</v>
      </c>
      <c r="R4" s="1" t="s">
        <v>165</v>
      </c>
      <c r="S4" s="1" t="s">
        <v>152</v>
      </c>
      <c r="T4" s="1" t="s">
        <v>153</v>
      </c>
      <c r="U4" s="1" t="s">
        <v>154</v>
      </c>
      <c r="V4" s="1" t="s">
        <v>155</v>
      </c>
    </row>
    <row r="5" s="1" customFormat="1" spans="1:22">
      <c r="A5" s="3">
        <v>999225722141561</v>
      </c>
      <c r="B5" s="1" t="s">
        <v>166</v>
      </c>
      <c r="C5" s="1" t="s">
        <v>167</v>
      </c>
      <c r="D5" s="1" t="s">
        <v>158</v>
      </c>
      <c r="E5" s="1" t="s">
        <v>168</v>
      </c>
      <c r="F5" s="1" t="s">
        <v>169</v>
      </c>
      <c r="G5" s="1" t="s">
        <v>143</v>
      </c>
      <c r="H5" s="1" t="s">
        <v>144</v>
      </c>
      <c r="I5" s="1" t="s">
        <v>170</v>
      </c>
      <c r="J5" s="1" t="s">
        <v>146</v>
      </c>
      <c r="K5" s="1" t="s">
        <v>170</v>
      </c>
      <c r="L5" s="1" t="s">
        <v>170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150</v>
      </c>
      <c r="R5" s="1" t="s">
        <v>171</v>
      </c>
      <c r="S5" s="1" t="s">
        <v>152</v>
      </c>
      <c r="T5" s="1" t="s">
        <v>153</v>
      </c>
      <c r="U5" s="1" t="s">
        <v>154</v>
      </c>
      <c r="V5" s="1" t="s">
        <v>155</v>
      </c>
    </row>
    <row r="6" s="1" customFormat="1" spans="1:22">
      <c r="A6" s="3">
        <v>999225701004160</v>
      </c>
      <c r="B6" s="1" t="s">
        <v>172</v>
      </c>
      <c r="C6" s="1" t="s">
        <v>173</v>
      </c>
      <c r="D6" s="1" t="s">
        <v>158</v>
      </c>
      <c r="E6" s="1" t="s">
        <v>174</v>
      </c>
      <c r="F6" s="1" t="s">
        <v>169</v>
      </c>
      <c r="G6" s="1" t="s">
        <v>143</v>
      </c>
      <c r="H6" s="1" t="s">
        <v>144</v>
      </c>
      <c r="I6" s="1" t="s">
        <v>170</v>
      </c>
      <c r="J6" s="1" t="s">
        <v>146</v>
      </c>
      <c r="K6" s="1" t="s">
        <v>170</v>
      </c>
      <c r="L6" s="1" t="s">
        <v>170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150</v>
      </c>
      <c r="R6" s="1" t="s">
        <v>175</v>
      </c>
      <c r="S6" s="1" t="s">
        <v>152</v>
      </c>
      <c r="T6" s="1" t="s">
        <v>153</v>
      </c>
      <c r="U6" s="1" t="s">
        <v>154</v>
      </c>
      <c r="V6" s="1" t="s">
        <v>155</v>
      </c>
    </row>
    <row r="7" s="1" customFormat="1" spans="1:22">
      <c r="A7" s="3">
        <v>999225676053013</v>
      </c>
      <c r="B7" s="1" t="s">
        <v>176</v>
      </c>
      <c r="C7" s="1" t="s">
        <v>177</v>
      </c>
      <c r="D7" s="1" t="s">
        <v>178</v>
      </c>
      <c r="E7" s="1" t="s">
        <v>179</v>
      </c>
      <c r="F7" s="1" t="s">
        <v>169</v>
      </c>
      <c r="G7" s="1" t="s">
        <v>143</v>
      </c>
      <c r="H7" s="1" t="s">
        <v>144</v>
      </c>
      <c r="I7" s="1" t="s">
        <v>180</v>
      </c>
      <c r="J7" s="1" t="s">
        <v>146</v>
      </c>
      <c r="K7" s="1" t="s">
        <v>180</v>
      </c>
      <c r="L7" s="1" t="s">
        <v>180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150</v>
      </c>
      <c r="R7" s="1" t="s">
        <v>181</v>
      </c>
      <c r="S7" s="1" t="s">
        <v>152</v>
      </c>
      <c r="T7" s="1" t="s">
        <v>153</v>
      </c>
      <c r="U7" s="1" t="s">
        <v>154</v>
      </c>
      <c r="V7" s="1" t="s">
        <v>155</v>
      </c>
    </row>
    <row r="8" s="1" customFormat="1" spans="1:22">
      <c r="A8" s="3">
        <v>999225675670404</v>
      </c>
      <c r="B8" s="1" t="s">
        <v>176</v>
      </c>
      <c r="C8" s="1" t="s">
        <v>182</v>
      </c>
      <c r="D8" s="1" t="s">
        <v>183</v>
      </c>
      <c r="E8" s="1" t="s">
        <v>184</v>
      </c>
      <c r="F8" s="1" t="s">
        <v>169</v>
      </c>
      <c r="G8" s="1" t="s">
        <v>143</v>
      </c>
      <c r="H8" s="1" t="s">
        <v>144</v>
      </c>
      <c r="I8" s="1" t="s">
        <v>185</v>
      </c>
      <c r="J8" s="1" t="s">
        <v>146</v>
      </c>
      <c r="K8" s="1" t="s">
        <v>185</v>
      </c>
      <c r="L8" s="1" t="s">
        <v>185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150</v>
      </c>
      <c r="R8" s="1" t="s">
        <v>186</v>
      </c>
      <c r="S8" s="1" t="s">
        <v>152</v>
      </c>
      <c r="T8" s="1" t="s">
        <v>153</v>
      </c>
      <c r="U8" s="1" t="s">
        <v>154</v>
      </c>
      <c r="V8" s="1" t="s">
        <v>155</v>
      </c>
    </row>
    <row r="9" s="1" customFormat="1" spans="1:22">
      <c r="A9" s="3">
        <v>999225655481046</v>
      </c>
      <c r="B9" s="1" t="s">
        <v>187</v>
      </c>
      <c r="C9" s="1" t="s">
        <v>188</v>
      </c>
      <c r="D9" s="1" t="s">
        <v>158</v>
      </c>
      <c r="E9" s="1" t="s">
        <v>189</v>
      </c>
      <c r="F9" s="1" t="s">
        <v>142</v>
      </c>
      <c r="G9" s="1" t="s">
        <v>143</v>
      </c>
      <c r="H9" s="1" t="s">
        <v>144</v>
      </c>
      <c r="I9" s="1" t="s">
        <v>190</v>
      </c>
      <c r="J9" s="1" t="s">
        <v>146</v>
      </c>
      <c r="K9" s="1" t="s">
        <v>190</v>
      </c>
      <c r="L9" s="1" t="s">
        <v>190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150</v>
      </c>
      <c r="R9" s="1" t="s">
        <v>191</v>
      </c>
      <c r="S9" s="1" t="s">
        <v>152</v>
      </c>
      <c r="T9" s="1" t="s">
        <v>153</v>
      </c>
      <c r="U9" s="1" t="s">
        <v>154</v>
      </c>
      <c r="V9" s="1" t="s">
        <v>155</v>
      </c>
    </row>
    <row r="10" s="1" customFormat="1" spans="1:22">
      <c r="A10" s="3">
        <v>999225652743943</v>
      </c>
      <c r="B10" s="1" t="s">
        <v>187</v>
      </c>
      <c r="C10" s="1" t="s">
        <v>192</v>
      </c>
      <c r="D10" s="1" t="s">
        <v>193</v>
      </c>
      <c r="E10" s="1" t="s">
        <v>194</v>
      </c>
      <c r="F10" s="1" t="s">
        <v>169</v>
      </c>
      <c r="G10" s="1" t="s">
        <v>143</v>
      </c>
      <c r="H10" s="1" t="s">
        <v>144</v>
      </c>
      <c r="I10" s="1" t="s">
        <v>195</v>
      </c>
      <c r="J10" s="1" t="s">
        <v>146</v>
      </c>
      <c r="K10" s="1" t="s">
        <v>195</v>
      </c>
      <c r="L10" s="1" t="s">
        <v>195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150</v>
      </c>
      <c r="R10" s="1" t="s">
        <v>196</v>
      </c>
      <c r="S10" s="1" t="s">
        <v>152</v>
      </c>
      <c r="T10" s="1" t="s">
        <v>153</v>
      </c>
      <c r="U10" s="1" t="s">
        <v>154</v>
      </c>
      <c r="V10" s="1" t="s">
        <v>155</v>
      </c>
    </row>
    <row r="11" s="1" customFormat="1" spans="1:22">
      <c r="A11" s="3">
        <v>999225636988498</v>
      </c>
      <c r="B11" s="1" t="s">
        <v>187</v>
      </c>
      <c r="C11" s="1" t="s">
        <v>197</v>
      </c>
      <c r="D11" s="1" t="s">
        <v>178</v>
      </c>
      <c r="E11" s="1" t="s">
        <v>198</v>
      </c>
      <c r="F11" s="1" t="s">
        <v>169</v>
      </c>
      <c r="G11" s="1" t="s">
        <v>143</v>
      </c>
      <c r="H11" s="1" t="s">
        <v>144</v>
      </c>
      <c r="I11" s="1" t="s">
        <v>180</v>
      </c>
      <c r="J11" s="1" t="s">
        <v>146</v>
      </c>
      <c r="K11" s="1" t="s">
        <v>180</v>
      </c>
      <c r="L11" s="1" t="s">
        <v>180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150</v>
      </c>
      <c r="R11" s="1" t="s">
        <v>199</v>
      </c>
      <c r="S11" s="1" t="s">
        <v>152</v>
      </c>
      <c r="T11" s="1" t="s">
        <v>153</v>
      </c>
      <c r="U11" s="1" t="s">
        <v>154</v>
      </c>
      <c r="V11" s="1" t="s">
        <v>155</v>
      </c>
    </row>
    <row r="12" s="1" customFormat="1" spans="1:22">
      <c r="A12" s="3">
        <v>25633659706</v>
      </c>
      <c r="B12" s="1" t="s">
        <v>200</v>
      </c>
      <c r="C12" s="1" t="s">
        <v>201</v>
      </c>
      <c r="D12" s="1" t="s">
        <v>158</v>
      </c>
      <c r="E12" s="1" t="s">
        <v>202</v>
      </c>
      <c r="F12" s="1" t="s">
        <v>138</v>
      </c>
      <c r="G12" s="1" t="s">
        <v>143</v>
      </c>
      <c r="H12" s="1" t="s">
        <v>144</v>
      </c>
      <c r="I12" s="1" t="s">
        <v>203</v>
      </c>
      <c r="J12" s="1" t="s">
        <v>146</v>
      </c>
      <c r="K12" s="1" t="s">
        <v>203</v>
      </c>
      <c r="L12" s="1" t="s">
        <v>203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150</v>
      </c>
      <c r="R12" s="1" t="s">
        <v>204</v>
      </c>
      <c r="S12" s="1" t="s">
        <v>152</v>
      </c>
      <c r="T12" s="1" t="s">
        <v>153</v>
      </c>
      <c r="U12" s="1" t="s">
        <v>154</v>
      </c>
      <c r="V12" s="1" t="s">
        <v>155</v>
      </c>
    </row>
    <row r="13" s="1" customFormat="1" spans="1:22">
      <c r="A13" s="3">
        <v>999225617286957</v>
      </c>
      <c r="B13" s="1" t="s">
        <v>200</v>
      </c>
      <c r="C13" s="1" t="s">
        <v>205</v>
      </c>
      <c r="D13" s="1" t="s">
        <v>193</v>
      </c>
      <c r="E13" s="1" t="s">
        <v>206</v>
      </c>
      <c r="F13" s="1" t="s">
        <v>169</v>
      </c>
      <c r="G13" s="1" t="s">
        <v>143</v>
      </c>
      <c r="H13" s="1" t="s">
        <v>144</v>
      </c>
      <c r="I13" s="1" t="s">
        <v>195</v>
      </c>
      <c r="J13" s="1" t="s">
        <v>146</v>
      </c>
      <c r="K13" s="1" t="s">
        <v>195</v>
      </c>
      <c r="L13" s="1" t="s">
        <v>195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150</v>
      </c>
      <c r="R13" s="1" t="s">
        <v>207</v>
      </c>
      <c r="S13" s="1" t="s">
        <v>152</v>
      </c>
      <c r="T13" s="1" t="s">
        <v>153</v>
      </c>
      <c r="U13" s="1" t="s">
        <v>154</v>
      </c>
      <c r="V13" s="1" t="s">
        <v>155</v>
      </c>
    </row>
    <row r="14" s="1" customFormat="1" spans="1:22">
      <c r="A14" s="3">
        <v>999225617278024</v>
      </c>
      <c r="B14" s="1" t="s">
        <v>200</v>
      </c>
      <c r="C14" s="1" t="s">
        <v>208</v>
      </c>
      <c r="D14" s="1" t="s">
        <v>193</v>
      </c>
      <c r="E14" s="1" t="s">
        <v>209</v>
      </c>
      <c r="F14" s="1" t="s">
        <v>169</v>
      </c>
      <c r="G14" s="1" t="s">
        <v>143</v>
      </c>
      <c r="H14" s="1" t="s">
        <v>144</v>
      </c>
      <c r="I14" s="1" t="s">
        <v>195</v>
      </c>
      <c r="J14" s="1" t="s">
        <v>146</v>
      </c>
      <c r="K14" s="1" t="s">
        <v>195</v>
      </c>
      <c r="L14" s="1" t="s">
        <v>195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150</v>
      </c>
      <c r="R14" s="1" t="s">
        <v>210</v>
      </c>
      <c r="S14" s="1" t="s">
        <v>152</v>
      </c>
      <c r="T14" s="1" t="s">
        <v>153</v>
      </c>
      <c r="U14" s="1" t="s">
        <v>154</v>
      </c>
      <c r="V14" s="1" t="s">
        <v>155</v>
      </c>
    </row>
    <row r="15" s="1" customFormat="1" spans="1:22">
      <c r="A15" s="3">
        <v>999225599212592</v>
      </c>
      <c r="B15" s="1" t="s">
        <v>211</v>
      </c>
      <c r="C15" s="1" t="s">
        <v>212</v>
      </c>
      <c r="D15" s="1" t="s">
        <v>193</v>
      </c>
      <c r="E15" s="1" t="s">
        <v>213</v>
      </c>
      <c r="F15" s="1" t="s">
        <v>142</v>
      </c>
      <c r="G15" s="1" t="s">
        <v>143</v>
      </c>
      <c r="H15" s="1" t="s">
        <v>144</v>
      </c>
      <c r="I15" s="1" t="s">
        <v>214</v>
      </c>
      <c r="J15" s="1" t="s">
        <v>146</v>
      </c>
      <c r="K15" s="1" t="s">
        <v>214</v>
      </c>
      <c r="L15" s="1" t="s">
        <v>214</v>
      </c>
      <c r="M15" s="1" t="s">
        <v>147</v>
      </c>
      <c r="N15" s="1" t="s">
        <v>147</v>
      </c>
      <c r="O15" s="1" t="s">
        <v>148</v>
      </c>
      <c r="P15" s="1" t="s">
        <v>149</v>
      </c>
      <c r="Q15" s="1" t="s">
        <v>150</v>
      </c>
      <c r="R15" s="1" t="s">
        <v>215</v>
      </c>
      <c r="S15" s="1" t="s">
        <v>152</v>
      </c>
      <c r="T15" s="1" t="s">
        <v>153</v>
      </c>
      <c r="U15" s="1" t="s">
        <v>154</v>
      </c>
      <c r="V15" s="1" t="s">
        <v>155</v>
      </c>
    </row>
    <row r="16" s="1" customFormat="1" spans="1:22">
      <c r="A16" s="3">
        <v>999225543311098</v>
      </c>
      <c r="B16" s="1" t="s">
        <v>216</v>
      </c>
      <c r="C16" s="1" t="s">
        <v>217</v>
      </c>
      <c r="D16" s="1" t="s">
        <v>193</v>
      </c>
      <c r="E16" s="1" t="s">
        <v>218</v>
      </c>
      <c r="F16" s="1" t="s">
        <v>169</v>
      </c>
      <c r="G16" s="1" t="s">
        <v>143</v>
      </c>
      <c r="H16" s="1" t="s">
        <v>144</v>
      </c>
      <c r="I16" s="1" t="s">
        <v>219</v>
      </c>
      <c r="J16" s="1" t="s">
        <v>146</v>
      </c>
      <c r="K16" s="1" t="s">
        <v>219</v>
      </c>
      <c r="L16" s="1" t="s">
        <v>219</v>
      </c>
      <c r="M16" s="1" t="s">
        <v>147</v>
      </c>
      <c r="N16" s="1" t="s">
        <v>147</v>
      </c>
      <c r="O16" s="1" t="s">
        <v>148</v>
      </c>
      <c r="P16" s="1" t="s">
        <v>149</v>
      </c>
      <c r="Q16" s="1" t="s">
        <v>150</v>
      </c>
      <c r="R16" s="1" t="s">
        <v>220</v>
      </c>
      <c r="S16" s="1" t="s">
        <v>152</v>
      </c>
      <c r="T16" s="1" t="s">
        <v>153</v>
      </c>
      <c r="U16" s="1" t="s">
        <v>154</v>
      </c>
      <c r="V16" s="1" t="s">
        <v>155</v>
      </c>
    </row>
    <row r="17" s="1" customFormat="1" spans="1:22">
      <c r="A17" s="3">
        <v>999225496739038</v>
      </c>
      <c r="B17" s="1" t="s">
        <v>221</v>
      </c>
      <c r="C17" s="1" t="s">
        <v>222</v>
      </c>
      <c r="D17" s="1" t="s">
        <v>158</v>
      </c>
      <c r="E17" s="1" t="s">
        <v>223</v>
      </c>
      <c r="F17" s="1" t="s">
        <v>169</v>
      </c>
      <c r="G17" s="1" t="s">
        <v>143</v>
      </c>
      <c r="H17" s="1" t="s">
        <v>144</v>
      </c>
      <c r="I17" s="1" t="s">
        <v>219</v>
      </c>
      <c r="J17" s="1" t="s">
        <v>146</v>
      </c>
      <c r="K17" s="1" t="s">
        <v>219</v>
      </c>
      <c r="L17" s="1" t="s">
        <v>219</v>
      </c>
      <c r="M17" s="1" t="s">
        <v>147</v>
      </c>
      <c r="N17" s="1" t="s">
        <v>147</v>
      </c>
      <c r="O17" s="1" t="s">
        <v>148</v>
      </c>
      <c r="P17" s="1" t="s">
        <v>149</v>
      </c>
      <c r="Q17" s="1" t="s">
        <v>150</v>
      </c>
      <c r="R17" s="1" t="s">
        <v>224</v>
      </c>
      <c r="S17" s="1" t="s">
        <v>152</v>
      </c>
      <c r="T17" s="1" t="s">
        <v>153</v>
      </c>
      <c r="U17" s="1" t="s">
        <v>154</v>
      </c>
      <c r="V17" s="1" t="s">
        <v>155</v>
      </c>
    </row>
    <row r="18" s="1" customFormat="1" spans="1:22">
      <c r="A18" s="3">
        <v>999225059680840</v>
      </c>
      <c r="B18" s="1" t="s">
        <v>225</v>
      </c>
      <c r="C18" s="1" t="s">
        <v>226</v>
      </c>
      <c r="D18" s="1" t="s">
        <v>193</v>
      </c>
      <c r="E18" s="1" t="s">
        <v>227</v>
      </c>
      <c r="F18" s="1" t="s">
        <v>142</v>
      </c>
      <c r="G18" s="1" t="s">
        <v>143</v>
      </c>
      <c r="H18" s="1" t="s">
        <v>144</v>
      </c>
      <c r="I18" s="1" t="s">
        <v>228</v>
      </c>
      <c r="J18" s="1" t="s">
        <v>146</v>
      </c>
      <c r="K18" s="1" t="s">
        <v>228</v>
      </c>
      <c r="L18" s="1" t="s">
        <v>228</v>
      </c>
      <c r="M18" s="1" t="s">
        <v>147</v>
      </c>
      <c r="N18" s="1" t="s">
        <v>147</v>
      </c>
      <c r="O18" s="1" t="s">
        <v>148</v>
      </c>
      <c r="P18" s="1" t="s">
        <v>149</v>
      </c>
      <c r="Q18" s="1" t="s">
        <v>150</v>
      </c>
      <c r="R18" s="1" t="s">
        <v>229</v>
      </c>
      <c r="S18" s="1" t="s">
        <v>152</v>
      </c>
      <c r="T18" s="1" t="s">
        <v>153</v>
      </c>
      <c r="U18" s="1" t="s">
        <v>154</v>
      </c>
      <c r="V18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2023-08-24T01:28:10Z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