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对账!$1:$17</definedName>
  </definedNames>
  <calcPr calcId="144525"/>
</workbook>
</file>

<file path=xl/sharedStrings.xml><?xml version="1.0" encoding="utf-8"?>
<sst xmlns="http://schemas.openxmlformats.org/spreadsheetml/2006/main" count="498" uniqueCount="188">
  <si>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</si>
  <si>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</si>
  <si>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</si>
  <si>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</si>
  <si>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</si>
  <si>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</si>
  <si>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</si>
  <si>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</si>
  <si>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</si>
  <si>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</si>
  <si>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</si>
  <si>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</si>
  <si>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</si>
  <si>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</si>
  <si>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</si>
  <si>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</si>
  <si>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</si>
  <si>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</si>
  <si>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</si>
  <si>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</si>
  <si>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</si>
  <si>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</si>
  <si>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</si>
  <si>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</si>
  <si>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</si>
  <si>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999225448030206	</t>
  </si>
  <si>
    <t>Ctrip</t>
  </si>
  <si>
    <t>正常</t>
  </si>
  <si>
    <t>[香港]香港九龙酒店(The Kowloon Hotel)(9826444)</t>
  </si>
  <si>
    <t>豪华房(至少提前5天预订)(至少连住2晚及以上)&lt;双人入住&gt;&lt;内宾&gt;&lt;无早&gt;</t>
  </si>
  <si>
    <t>CNY</t>
  </si>
  <si>
    <t>ZENG/YANGYONG,YANG/YUCHENG,LIU/QING</t>
  </si>
  <si>
    <t>CA363230825CNY</t>
  </si>
  <si>
    <t>未提现</t>
  </si>
  <si>
    <t>携程开票</t>
  </si>
  <si>
    <t xml:space="preserve">3658960	</t>
  </si>
  <si>
    <t xml:space="preserve">	</t>
  </si>
  <si>
    <t xml:space="preserve">999225471920155	</t>
  </si>
  <si>
    <t>[香港]香港九龙海逸君绰酒店(Harbour Grand Kowloon)(17095949)</t>
  </si>
  <si>
    <t>高级客房(至少连住2晚及以上)&lt;特惠&gt;&lt;双人入住&gt;&lt;内宾&gt;&lt;无早&gt;</t>
  </si>
  <si>
    <t>SHEN/XIA,SHEN/XINYUE,DONG/DENGYUN,PAN/DONGJUN</t>
  </si>
  <si>
    <t xml:space="preserve">3662843	</t>
  </si>
  <si>
    <t xml:space="preserve">999225514271534	</t>
  </si>
  <si>
    <t>SHI/QIULI,YANG/YANG</t>
  </si>
  <si>
    <t xml:space="preserve">3670384	</t>
  </si>
  <si>
    <t xml:space="preserve">999225537023375	</t>
  </si>
  <si>
    <t>LIU/JING,HU/YAOYU</t>
  </si>
  <si>
    <t xml:space="preserve">3674893	</t>
  </si>
  <si>
    <t xml:space="preserve">25657925075	</t>
  </si>
  <si>
    <t>JIN/YAN</t>
  </si>
  <si>
    <t xml:space="preserve">3699926	</t>
  </si>
  <si>
    <t xml:space="preserve">999225682006175	</t>
  </si>
  <si>
    <t>CHONG/KITFAN,WANG/JIAN</t>
  </si>
  <si>
    <t xml:space="preserve">3705576	</t>
  </si>
  <si>
    <t xml:space="preserve">999225685669924	</t>
  </si>
  <si>
    <t>[香港]香港都会海逸酒店(Harbour Plaza Metropolis)(5347164)</t>
  </si>
  <si>
    <t>高级房(至少提前7天预订)(连住3晚及以上)&lt;双人入住&gt;&lt;内宾&gt;&lt;无早&gt;</t>
  </si>
  <si>
    <t>WANG/CHEN,WANG/XUAN</t>
  </si>
  <si>
    <t xml:space="preserve">3706748	</t>
  </si>
  <si>
    <t xml:space="preserve">25692560847	</t>
  </si>
  <si>
    <t>Xie/ShuangLian</t>
  </si>
  <si>
    <t xml:space="preserve">3707324	</t>
  </si>
  <si>
    <t xml:space="preserve">999225702044905	</t>
  </si>
  <si>
    <t>LAN/KEXIN</t>
  </si>
  <si>
    <t xml:space="preserve">3710038	</t>
  </si>
  <si>
    <t xml:space="preserve">999225770845115	</t>
  </si>
  <si>
    <t>liao/Jiawen,ji/Baojian</t>
  </si>
  <si>
    <t xml:space="preserve">3724567	</t>
  </si>
  <si>
    <t xml:space="preserve">999225771510942	</t>
  </si>
  <si>
    <t>SHI/SI</t>
  </si>
  <si>
    <t xml:space="preserve">3724810	</t>
  </si>
  <si>
    <t xml:space="preserve">999225797117064	</t>
  </si>
  <si>
    <t>园景客房(至少连住2晚及以上)&lt;双人入住&gt;&lt;内宾&gt;&lt;无早&gt;</t>
  </si>
  <si>
    <t>ZHANG/GUOXIANG</t>
  </si>
  <si>
    <t xml:space="preserve">3729893	</t>
  </si>
  <si>
    <t xml:space="preserve">999225832610488	</t>
  </si>
  <si>
    <t>[香港]香港广易商务宾馆(家庭旅馆)(WIDE EVER HOSTEL)(2981749)</t>
  </si>
  <si>
    <t>四人房&lt;特惠专享&gt;&lt;四人入住&gt;&lt;无早&gt;</t>
  </si>
  <si>
    <t>TANG/JIANG,WANG/AI MEI,TANG/JUNNING,TANG/JUN DI</t>
  </si>
  <si>
    <t xml:space="preserve">3737110	</t>
  </si>
  <si>
    <t xml:space="preserve">25936068546	</t>
  </si>
  <si>
    <t>[梅州]梅州麓湖山酒店(67856423)</t>
  </si>
  <si>
    <t>标准双床房&lt;双人入住&gt;&lt;升级特惠&gt;&lt;双早&gt;</t>
  </si>
  <si>
    <t>周旋,张杰</t>
  </si>
  <si>
    <t xml:space="preserve">2864848	</t>
  </si>
  <si>
    <t>，</t>
  </si>
  <si>
    <t>202308091829490021</t>
  </si>
  <si>
    <t>A230825092555481</t>
  </si>
  <si>
    <t>房集：i230825092429 560元</t>
  </si>
  <si>
    <t>CNY / HKD 当前参考汇率: 1.076625944</t>
  </si>
  <si>
    <t>总计：49967.8 CNY/
53796.63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</si>
  <si>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</si>
  <si>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</si>
  <si>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</si>
  <si>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</si>
  <si>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</si>
  <si>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</si>
  <si>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</si>
  <si>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</si>
  <si>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</si>
  <si>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</si>
  <si>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</si>
  <si>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</si>
  <si>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</si>
  <si>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</si>
  <si>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</si>
  <si>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</si>
  <si>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</si>
  <si>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</si>
  <si>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</si>
  <si>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2023-07-20</t>
  </si>
  <si>
    <t>3658960</t>
  </si>
  <si>
    <t>香港九龙酒店</t>
  </si>
  <si>
    <t>ZENG YANGYONG,YANG YUCHENG,LIU QING</t>
  </si>
  <si>
    <t>2023-08-07</t>
  </si>
  <si>
    <t>2023-08-10</t>
  </si>
  <si>
    <t>退房日周结</t>
  </si>
  <si>
    <t>8613.00</t>
  </si>
  <si>
    <t>RMB</t>
  </si>
  <si>
    <t>0</t>
  </si>
  <si>
    <t>0.00</t>
  </si>
  <si>
    <t>携程国内直连(DD)</t>
  </si>
  <si>
    <t>01.011249</t>
  </si>
  <si>
    <t>2023-07-25 12:08:52</t>
  </si>
  <si>
    <t>否</t>
  </si>
  <si>
    <t>汇智国际旅游发展有限公司</t>
  </si>
  <si>
    <t>直采</t>
  </si>
  <si>
    <t>中国</t>
  </si>
  <si>
    <t>3662843</t>
  </si>
  <si>
    <t>香港九龙海逸君绰酒店</t>
  </si>
  <si>
    <t>SHEN XIA,SHEN XINYUE,DONG DENGYUN,PAN DONGJUN</t>
  </si>
  <si>
    <t>5742.00</t>
  </si>
  <si>
    <t>2023-07-25 16:32:08</t>
  </si>
  <si>
    <t>2023-07-22</t>
  </si>
  <si>
    <t>3670384</t>
  </si>
  <si>
    <t>SHI QIULI,YANG YANG</t>
  </si>
  <si>
    <t>2023-08-05</t>
  </si>
  <si>
    <t>5045.00</t>
  </si>
  <si>
    <t>2023-07-27 11:45:50</t>
  </si>
  <si>
    <t>2023-07-23</t>
  </si>
  <si>
    <t>3674893</t>
  </si>
  <si>
    <t>LIU JING,HU YAOYU</t>
  </si>
  <si>
    <t>2023-08-08</t>
  </si>
  <si>
    <t>1914.00</t>
  </si>
  <si>
    <t>2023-07-26 17:16:11</t>
  </si>
  <si>
    <t>2023-07-28</t>
  </si>
  <si>
    <t>3699926</t>
  </si>
  <si>
    <t>JIN YAN</t>
  </si>
  <si>
    <t>2122.00</t>
  </si>
  <si>
    <t>2023-07-31 10:33:14</t>
  </si>
  <si>
    <t>2023-07-30</t>
  </si>
  <si>
    <t>3705576</t>
  </si>
  <si>
    <t>CHONG KITFAN,WANG JIAN</t>
  </si>
  <si>
    <t>3246.00</t>
  </si>
  <si>
    <t>2023-07-30 11:08:17</t>
  </si>
  <si>
    <t>3706748</t>
  </si>
  <si>
    <t>香港都会海逸酒店</t>
  </si>
  <si>
    <t>WANG CHEN,WANG XUAN</t>
  </si>
  <si>
    <t>2023-08-06</t>
  </si>
  <si>
    <t>7320.00</t>
  </si>
  <si>
    <t>2023-07-31 14:05:33</t>
  </si>
  <si>
    <t>3707324</t>
  </si>
  <si>
    <t>Xie ShuangLian</t>
  </si>
  <si>
    <t>2023-08-01 09:52:02</t>
  </si>
  <si>
    <t>2023-07-31</t>
  </si>
  <si>
    <t>3710038</t>
  </si>
  <si>
    <t>LAN KEXIN</t>
  </si>
  <si>
    <t>4338.00</t>
  </si>
  <si>
    <t>2023-07-31 10:20:27</t>
  </si>
  <si>
    <t>2023-08-02</t>
  </si>
  <si>
    <t>3724567</t>
  </si>
  <si>
    <t>liao Jiawen,ji Baojian</t>
  </si>
  <si>
    <t>3213.00</t>
  </si>
  <si>
    <t>2023-08-03 10:26:20</t>
  </si>
  <si>
    <t>3724810</t>
  </si>
  <si>
    <t>SHI SI</t>
  </si>
  <si>
    <t>2142.00</t>
  </si>
  <si>
    <t>2023-08-03 10:28:51</t>
  </si>
  <si>
    <t>2023-08-03</t>
  </si>
  <si>
    <t>3729893</t>
  </si>
  <si>
    <t>ZHANG GUOXIANG</t>
  </si>
  <si>
    <t>2330.00</t>
  </si>
  <si>
    <t>2023-08-04 11:35:39</t>
  </si>
  <si>
    <t>3737110</t>
  </si>
  <si>
    <t>香港广易商务宾馆(家庭旅馆)</t>
  </si>
  <si>
    <t>TANG JIANG,WANG AI MEI,TANG JUNNING,TANG JUN DI</t>
  </si>
  <si>
    <t>1468.80</t>
  </si>
  <si>
    <t>2023-08-05 15:19:53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</si>
</sst>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vertical="center"/>
    </xf>
    <xf numFmtId="22" fontId="0" fillId="0" borderId="0" xfId="0" applyNumberFormat="1" applyFill="1" applyAlignment="1">
      <alignment vertical="center"/>
    </xf>
    <xf numFmtId="0" fontId="0" fillId="0" borderId="0" xfId="0" applyFill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29</xdr:row>
      <xdr:rowOff>0</xdr:rowOff>
    </xdr:from>
    <xdr:to>
      <xdr:col>15</xdr:col>
      <xdr:colOff>9525</xdr:colOff>
      <xdr:row>59</xdr:row>
      <xdr:rowOff>38100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800600"/>
          <a:ext cx="10734675" cy="51816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5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45145</v>
      </c>
      <c r="G2" s="6">
        <v>45148</v>
      </c>
      <c r="H2" s="4">
        <v>3</v>
      </c>
      <c r="I2" s="4">
        <v>3</v>
      </c>
      <c r="J2" s="4">
        <v>9</v>
      </c>
      <c r="K2" s="4" t="s">
        <v>30</v>
      </c>
      <c r="L2" s="4">
        <v>8613</v>
      </c>
      <c r="M2" s="4">
        <v>8613</v>
      </c>
      <c r="N2" s="4" t="s">
        <v>31</v>
      </c>
      <c r="O2" s="4" t="s">
        <v>32</v>
      </c>
      <c r="P2" s="4" t="s">
        <v>33</v>
      </c>
      <c r="Q2" s="4">
        <v>0</v>
      </c>
      <c r="R2" s="8">
        <v>45127</v>
      </c>
      <c r="S2" s="6">
        <v>45163</v>
      </c>
      <c r="T2" s="4" t="s">
        <v>34</v>
      </c>
      <c r="U2" s="4">
        <v>8613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45145</v>
      </c>
      <c r="G3" s="6">
        <v>45148</v>
      </c>
      <c r="H3" s="4">
        <v>2</v>
      </c>
      <c r="I3" s="4">
        <v>3</v>
      </c>
      <c r="J3" s="4">
        <v>6</v>
      </c>
      <c r="K3" s="4" t="s">
        <v>30</v>
      </c>
      <c r="L3" s="4">
        <v>5742</v>
      </c>
      <c r="M3" s="4">
        <v>5742</v>
      </c>
      <c r="N3" s="4" t="s">
        <v>40</v>
      </c>
      <c r="O3" s="4" t="s">
        <v>32</v>
      </c>
      <c r="P3" s="4" t="s">
        <v>33</v>
      </c>
      <c r="Q3" s="4">
        <v>0</v>
      </c>
      <c r="R3" s="8">
        <v>45127.0000115741</v>
      </c>
      <c r="S3" s="6">
        <v>45163</v>
      </c>
      <c r="T3" s="4" t="s">
        <v>34</v>
      </c>
      <c r="U3" s="4">
        <v>5742</v>
      </c>
      <c r="V3" s="4">
        <v>0</v>
      </c>
      <c r="W3" s="4">
        <v>0</v>
      </c>
      <c r="X3" s="4" t="s">
        <v>41</v>
      </c>
      <c r="Y3" s="4" t="s">
        <v>36</v>
      </c>
    </row>
    <row r="4" s="4" customFormat="1" spans="1:25">
      <c r="A4" s="4" t="s">
        <v>42</v>
      </c>
      <c r="B4" s="4" t="s">
        <v>26</v>
      </c>
      <c r="C4" s="4" t="s">
        <v>27</v>
      </c>
      <c r="D4" s="4" t="s">
        <v>28</v>
      </c>
      <c r="E4" s="4" t="s">
        <v>29</v>
      </c>
      <c r="F4" s="6">
        <v>45143</v>
      </c>
      <c r="G4" s="6">
        <v>45148</v>
      </c>
      <c r="H4" s="4">
        <v>1</v>
      </c>
      <c r="I4" s="4">
        <v>5</v>
      </c>
      <c r="J4" s="4">
        <v>5</v>
      </c>
      <c r="K4" s="4" t="s">
        <v>30</v>
      </c>
      <c r="L4" s="4">
        <v>5045</v>
      </c>
      <c r="M4" s="4">
        <v>5045</v>
      </c>
      <c r="N4" s="4" t="s">
        <v>43</v>
      </c>
      <c r="O4" s="4" t="s">
        <v>32</v>
      </c>
      <c r="P4" s="4" t="s">
        <v>33</v>
      </c>
      <c r="Q4" s="4">
        <v>0</v>
      </c>
      <c r="R4" s="8">
        <v>45129.0000115741</v>
      </c>
      <c r="S4" s="6">
        <v>45163</v>
      </c>
      <c r="T4" s="4" t="s">
        <v>34</v>
      </c>
      <c r="U4" s="4">
        <v>5045</v>
      </c>
      <c r="V4" s="4">
        <v>0</v>
      </c>
      <c r="W4" s="4">
        <v>0</v>
      </c>
      <c r="X4" s="4" t="s">
        <v>44</v>
      </c>
      <c r="Y4" s="4" t="s">
        <v>36</v>
      </c>
    </row>
    <row r="5" s="4" customFormat="1" spans="1:25">
      <c r="A5" s="4" t="s">
        <v>45</v>
      </c>
      <c r="B5" s="4" t="s">
        <v>26</v>
      </c>
      <c r="C5" s="4" t="s">
        <v>27</v>
      </c>
      <c r="D5" s="4" t="s">
        <v>28</v>
      </c>
      <c r="E5" s="4" t="s">
        <v>29</v>
      </c>
      <c r="F5" s="6">
        <v>45146</v>
      </c>
      <c r="G5" s="6">
        <v>45148</v>
      </c>
      <c r="H5" s="4">
        <v>1</v>
      </c>
      <c r="I5" s="4">
        <v>2</v>
      </c>
      <c r="J5" s="4">
        <v>2</v>
      </c>
      <c r="K5" s="4" t="s">
        <v>30</v>
      </c>
      <c r="L5" s="4">
        <v>1914</v>
      </c>
      <c r="M5" s="4">
        <v>1914</v>
      </c>
      <c r="N5" s="4" t="s">
        <v>46</v>
      </c>
      <c r="O5" s="4" t="s">
        <v>32</v>
      </c>
      <c r="P5" s="4" t="s">
        <v>33</v>
      </c>
      <c r="Q5" s="4">
        <v>0</v>
      </c>
      <c r="R5" s="8">
        <v>45130.0000115741</v>
      </c>
      <c r="S5" s="6">
        <v>45163</v>
      </c>
      <c r="T5" s="4" t="s">
        <v>34</v>
      </c>
      <c r="U5" s="4">
        <v>1914</v>
      </c>
      <c r="V5" s="4">
        <v>0</v>
      </c>
      <c r="W5" s="4">
        <v>0</v>
      </c>
      <c r="X5" s="4" t="s">
        <v>47</v>
      </c>
      <c r="Y5" s="4" t="s">
        <v>36</v>
      </c>
    </row>
    <row r="6" s="4" customFormat="1" spans="1:25">
      <c r="A6" s="4" t="s">
        <v>48</v>
      </c>
      <c r="B6" s="4" t="s">
        <v>26</v>
      </c>
      <c r="C6" s="4" t="s">
        <v>27</v>
      </c>
      <c r="D6" s="4" t="s">
        <v>38</v>
      </c>
      <c r="E6" s="4" t="s">
        <v>39</v>
      </c>
      <c r="F6" s="6">
        <v>45146</v>
      </c>
      <c r="G6" s="6">
        <v>45148</v>
      </c>
      <c r="H6" s="4">
        <v>1</v>
      </c>
      <c r="I6" s="4">
        <v>2</v>
      </c>
      <c r="J6" s="4">
        <v>2</v>
      </c>
      <c r="K6" s="4" t="s">
        <v>30</v>
      </c>
      <c r="L6" s="4">
        <v>2122</v>
      </c>
      <c r="M6" s="4">
        <v>2122</v>
      </c>
      <c r="N6" s="4" t="s">
        <v>49</v>
      </c>
      <c r="O6" s="4" t="s">
        <v>32</v>
      </c>
      <c r="P6" s="4" t="s">
        <v>33</v>
      </c>
      <c r="Q6" s="4">
        <v>0</v>
      </c>
      <c r="R6" s="8">
        <v>45135</v>
      </c>
      <c r="S6" s="6">
        <v>45163</v>
      </c>
      <c r="T6" s="4" t="s">
        <v>34</v>
      </c>
      <c r="U6" s="4">
        <v>2122</v>
      </c>
      <c r="V6" s="4">
        <v>0</v>
      </c>
      <c r="W6" s="4">
        <v>0</v>
      </c>
      <c r="X6" s="4" t="s">
        <v>50</v>
      </c>
      <c r="Y6" s="4" t="s">
        <v>36</v>
      </c>
    </row>
    <row r="7" s="4" customFormat="1" spans="1:25">
      <c r="A7" s="4" t="s">
        <v>51</v>
      </c>
      <c r="B7" s="4" t="s">
        <v>26</v>
      </c>
      <c r="C7" s="4" t="s">
        <v>27</v>
      </c>
      <c r="D7" s="4" t="s">
        <v>38</v>
      </c>
      <c r="E7" s="4" t="s">
        <v>39</v>
      </c>
      <c r="F7" s="6">
        <v>45145</v>
      </c>
      <c r="G7" s="6">
        <v>45148</v>
      </c>
      <c r="H7" s="4">
        <v>1</v>
      </c>
      <c r="I7" s="4">
        <v>3</v>
      </c>
      <c r="J7" s="4">
        <v>3</v>
      </c>
      <c r="K7" s="4" t="s">
        <v>30</v>
      </c>
      <c r="L7" s="4">
        <v>3246</v>
      </c>
      <c r="M7" s="4">
        <v>3246</v>
      </c>
      <c r="N7" s="4" t="s">
        <v>52</v>
      </c>
      <c r="O7" s="4" t="s">
        <v>32</v>
      </c>
      <c r="P7" s="4" t="s">
        <v>33</v>
      </c>
      <c r="Q7" s="4">
        <v>0</v>
      </c>
      <c r="R7" s="8">
        <v>45137</v>
      </c>
      <c r="S7" s="6">
        <v>45163</v>
      </c>
      <c r="T7" s="4" t="s">
        <v>34</v>
      </c>
      <c r="U7" s="4">
        <v>3246</v>
      </c>
      <c r="V7" s="4">
        <v>0</v>
      </c>
      <c r="W7" s="4">
        <v>0</v>
      </c>
      <c r="X7" s="4" t="s">
        <v>53</v>
      </c>
      <c r="Y7" s="4" t="s">
        <v>36</v>
      </c>
    </row>
    <row r="8" s="4" customFormat="1" spans="1:25">
      <c r="A8" s="4" t="s">
        <v>54</v>
      </c>
      <c r="B8" s="4" t="s">
        <v>26</v>
      </c>
      <c r="C8" s="4" t="s">
        <v>27</v>
      </c>
      <c r="D8" s="4" t="s">
        <v>55</v>
      </c>
      <c r="E8" s="4" t="s">
        <v>56</v>
      </c>
      <c r="F8" s="6">
        <v>45144</v>
      </c>
      <c r="G8" s="6">
        <v>45148</v>
      </c>
      <c r="H8" s="4">
        <v>2</v>
      </c>
      <c r="I8" s="4">
        <v>4</v>
      </c>
      <c r="J8" s="4">
        <v>8</v>
      </c>
      <c r="K8" s="4" t="s">
        <v>30</v>
      </c>
      <c r="L8" s="4">
        <v>7320</v>
      </c>
      <c r="M8" s="4">
        <v>7320</v>
      </c>
      <c r="N8" s="4" t="s">
        <v>57</v>
      </c>
      <c r="O8" s="4" t="s">
        <v>32</v>
      </c>
      <c r="P8" s="4" t="s">
        <v>33</v>
      </c>
      <c r="Q8" s="4">
        <v>0</v>
      </c>
      <c r="R8" s="8">
        <v>45137.0000115741</v>
      </c>
      <c r="S8" s="6">
        <v>45163</v>
      </c>
      <c r="T8" s="4" t="s">
        <v>34</v>
      </c>
      <c r="U8" s="4">
        <v>7320</v>
      </c>
      <c r="V8" s="4">
        <v>0</v>
      </c>
      <c r="W8" s="4">
        <v>0</v>
      </c>
      <c r="X8" s="4" t="s">
        <v>58</v>
      </c>
      <c r="Y8" s="4" t="s">
        <v>36</v>
      </c>
    </row>
    <row r="9" s="4" customFormat="1" spans="1:25">
      <c r="A9" s="4" t="s">
        <v>59</v>
      </c>
      <c r="B9" s="4" t="s">
        <v>26</v>
      </c>
      <c r="C9" s="4" t="s">
        <v>27</v>
      </c>
      <c r="D9" s="4" t="s">
        <v>28</v>
      </c>
      <c r="E9" s="4" t="s">
        <v>29</v>
      </c>
      <c r="F9" s="6">
        <v>45146</v>
      </c>
      <c r="G9" s="6">
        <v>45148</v>
      </c>
      <c r="H9" s="4">
        <v>1</v>
      </c>
      <c r="I9" s="4">
        <v>2</v>
      </c>
      <c r="J9" s="4">
        <v>2</v>
      </c>
      <c r="K9" s="4" t="s">
        <v>30</v>
      </c>
      <c r="L9" s="4">
        <v>1914</v>
      </c>
      <c r="M9" s="4">
        <v>1914</v>
      </c>
      <c r="N9" s="4" t="s">
        <v>60</v>
      </c>
      <c r="O9" s="4" t="s">
        <v>32</v>
      </c>
      <c r="P9" s="4" t="s">
        <v>33</v>
      </c>
      <c r="Q9" s="4">
        <v>0</v>
      </c>
      <c r="R9" s="8">
        <v>45137.0000115741</v>
      </c>
      <c r="S9" s="6">
        <v>45163</v>
      </c>
      <c r="T9" s="4" t="s">
        <v>34</v>
      </c>
      <c r="U9" s="4">
        <v>1914</v>
      </c>
      <c r="V9" s="4">
        <v>0</v>
      </c>
      <c r="W9" s="4">
        <v>0</v>
      </c>
      <c r="X9" s="4" t="s">
        <v>61</v>
      </c>
      <c r="Y9" s="4" t="s">
        <v>36</v>
      </c>
    </row>
    <row r="10" s="4" customFormat="1" spans="1:25">
      <c r="A10" s="4" t="s">
        <v>62</v>
      </c>
      <c r="B10" s="4" t="s">
        <v>26</v>
      </c>
      <c r="C10" s="4" t="s">
        <v>27</v>
      </c>
      <c r="D10" s="4" t="s">
        <v>38</v>
      </c>
      <c r="E10" s="4" t="s">
        <v>39</v>
      </c>
      <c r="F10" s="6">
        <v>45144</v>
      </c>
      <c r="G10" s="6">
        <v>45148</v>
      </c>
      <c r="H10" s="4">
        <v>1</v>
      </c>
      <c r="I10" s="4">
        <v>4</v>
      </c>
      <c r="J10" s="4">
        <v>4</v>
      </c>
      <c r="K10" s="4" t="s">
        <v>30</v>
      </c>
      <c r="L10" s="4">
        <v>4338</v>
      </c>
      <c r="M10" s="4">
        <v>4338</v>
      </c>
      <c r="N10" s="4" t="s">
        <v>63</v>
      </c>
      <c r="O10" s="4" t="s">
        <v>32</v>
      </c>
      <c r="P10" s="4" t="s">
        <v>33</v>
      </c>
      <c r="Q10" s="4">
        <v>0</v>
      </c>
      <c r="R10" s="8">
        <v>45138.0000115741</v>
      </c>
      <c r="S10" s="6">
        <v>45163</v>
      </c>
      <c r="T10" s="4" t="s">
        <v>34</v>
      </c>
      <c r="U10" s="4">
        <v>4338</v>
      </c>
      <c r="V10" s="4">
        <v>0</v>
      </c>
      <c r="W10" s="4">
        <v>0</v>
      </c>
      <c r="X10" s="4" t="s">
        <v>64</v>
      </c>
      <c r="Y10" s="4" t="s">
        <v>36</v>
      </c>
    </row>
    <row r="11" s="4" customFormat="1" spans="1:25">
      <c r="A11" s="4" t="s">
        <v>65</v>
      </c>
      <c r="B11" s="4" t="s">
        <v>26</v>
      </c>
      <c r="C11" s="4" t="s">
        <v>27</v>
      </c>
      <c r="D11" s="4" t="s">
        <v>38</v>
      </c>
      <c r="E11" s="4" t="s">
        <v>39</v>
      </c>
      <c r="F11" s="6">
        <v>45145</v>
      </c>
      <c r="G11" s="6">
        <v>45148</v>
      </c>
      <c r="H11" s="4">
        <v>1</v>
      </c>
      <c r="I11" s="4">
        <v>3</v>
      </c>
      <c r="J11" s="4">
        <v>3</v>
      </c>
      <c r="K11" s="4" t="s">
        <v>30</v>
      </c>
      <c r="L11" s="4">
        <v>3213</v>
      </c>
      <c r="M11" s="4">
        <v>3213</v>
      </c>
      <c r="N11" s="4" t="s">
        <v>66</v>
      </c>
      <c r="O11" s="4" t="s">
        <v>32</v>
      </c>
      <c r="P11" s="4" t="s">
        <v>33</v>
      </c>
      <c r="Q11" s="4">
        <v>0</v>
      </c>
      <c r="R11" s="8">
        <v>45140</v>
      </c>
      <c r="S11" s="6">
        <v>45163</v>
      </c>
      <c r="T11" s="4" t="s">
        <v>34</v>
      </c>
      <c r="U11" s="4">
        <v>3213</v>
      </c>
      <c r="V11" s="4">
        <v>0</v>
      </c>
      <c r="W11" s="4">
        <v>0</v>
      </c>
      <c r="X11" s="4" t="s">
        <v>67</v>
      </c>
      <c r="Y11" s="4" t="s">
        <v>36</v>
      </c>
    </row>
    <row r="12" s="4" customFormat="1" spans="1:25">
      <c r="A12" s="4" t="s">
        <v>68</v>
      </c>
      <c r="B12" s="4" t="s">
        <v>26</v>
      </c>
      <c r="C12" s="4" t="s">
        <v>27</v>
      </c>
      <c r="D12" s="4" t="s">
        <v>38</v>
      </c>
      <c r="E12" s="4" t="s">
        <v>39</v>
      </c>
      <c r="F12" s="6">
        <v>45146</v>
      </c>
      <c r="G12" s="6">
        <v>45148</v>
      </c>
      <c r="H12" s="4">
        <v>1</v>
      </c>
      <c r="I12" s="4">
        <v>2</v>
      </c>
      <c r="J12" s="4">
        <v>2</v>
      </c>
      <c r="K12" s="4" t="s">
        <v>30</v>
      </c>
      <c r="L12" s="4">
        <v>2142</v>
      </c>
      <c r="M12" s="4">
        <v>2142</v>
      </c>
      <c r="N12" s="4" t="s">
        <v>69</v>
      </c>
      <c r="O12" s="4" t="s">
        <v>32</v>
      </c>
      <c r="P12" s="4" t="s">
        <v>33</v>
      </c>
      <c r="Q12" s="4">
        <v>0</v>
      </c>
      <c r="R12" s="8">
        <v>45140</v>
      </c>
      <c r="S12" s="6">
        <v>45163</v>
      </c>
      <c r="T12" s="4" t="s">
        <v>34</v>
      </c>
      <c r="U12" s="4">
        <v>2142</v>
      </c>
      <c r="V12" s="4">
        <v>0</v>
      </c>
      <c r="W12" s="4">
        <v>0</v>
      </c>
      <c r="X12" s="4" t="s">
        <v>70</v>
      </c>
      <c r="Y12" s="4" t="s">
        <v>36</v>
      </c>
    </row>
    <row r="13" s="4" customFormat="1" spans="1:25">
      <c r="A13" s="4" t="s">
        <v>71</v>
      </c>
      <c r="B13" s="4" t="s">
        <v>26</v>
      </c>
      <c r="C13" s="4" t="s">
        <v>27</v>
      </c>
      <c r="D13" s="4" t="s">
        <v>38</v>
      </c>
      <c r="E13" s="4" t="s">
        <v>72</v>
      </c>
      <c r="F13" s="6">
        <v>45146</v>
      </c>
      <c r="G13" s="6">
        <v>45148</v>
      </c>
      <c r="H13" s="4">
        <v>1</v>
      </c>
      <c r="I13" s="4">
        <v>2</v>
      </c>
      <c r="J13" s="4">
        <v>2</v>
      </c>
      <c r="K13" s="4" t="s">
        <v>30</v>
      </c>
      <c r="L13" s="4">
        <v>2330</v>
      </c>
      <c r="M13" s="4">
        <v>2330</v>
      </c>
      <c r="N13" s="4" t="s">
        <v>73</v>
      </c>
      <c r="O13" s="4" t="s">
        <v>32</v>
      </c>
      <c r="P13" s="4" t="s">
        <v>33</v>
      </c>
      <c r="Q13" s="4">
        <v>0</v>
      </c>
      <c r="R13" s="8">
        <v>45141.0000115741</v>
      </c>
      <c r="S13" s="6">
        <v>45163</v>
      </c>
      <c r="T13" s="4" t="s">
        <v>34</v>
      </c>
      <c r="U13" s="4">
        <v>2330</v>
      </c>
      <c r="V13" s="4">
        <v>0</v>
      </c>
      <c r="W13" s="4">
        <v>0</v>
      </c>
      <c r="X13" s="4" t="s">
        <v>74</v>
      </c>
      <c r="Y13" s="4" t="s">
        <v>36</v>
      </c>
    </row>
    <row r="14" s="4" customFormat="1" spans="1:25">
      <c r="A14" s="4" t="s">
        <v>75</v>
      </c>
      <c r="B14" s="4" t="s">
        <v>26</v>
      </c>
      <c r="C14" s="4" t="s">
        <v>27</v>
      </c>
      <c r="D14" s="4" t="s">
        <v>76</v>
      </c>
      <c r="E14" s="4" t="s">
        <v>77</v>
      </c>
      <c r="F14" s="6">
        <v>45145</v>
      </c>
      <c r="G14" s="6">
        <v>45148</v>
      </c>
      <c r="H14" s="4">
        <v>1</v>
      </c>
      <c r="I14" s="4">
        <v>3</v>
      </c>
      <c r="J14" s="4">
        <v>3</v>
      </c>
      <c r="K14" s="4" t="s">
        <v>30</v>
      </c>
      <c r="L14" s="4">
        <v>1468.8</v>
      </c>
      <c r="M14" s="4">
        <v>1468.8</v>
      </c>
      <c r="N14" s="4" t="s">
        <v>78</v>
      </c>
      <c r="O14" s="4" t="s">
        <v>32</v>
      </c>
      <c r="P14" s="4" t="s">
        <v>33</v>
      </c>
      <c r="Q14" s="4">
        <v>0</v>
      </c>
      <c r="R14" s="8">
        <v>45143.0000115741</v>
      </c>
      <c r="S14" s="6">
        <v>45163</v>
      </c>
      <c r="T14" s="4" t="s">
        <v>34</v>
      </c>
      <c r="U14" s="4">
        <v>1468.8</v>
      </c>
      <c r="V14" s="4">
        <v>0</v>
      </c>
      <c r="W14" s="4">
        <v>0</v>
      </c>
      <c r="X14" s="4" t="s">
        <v>79</v>
      </c>
      <c r="Y14" s="4" t="s">
        <v>36</v>
      </c>
    </row>
    <row r="15" s="4" customFormat="1" spans="1:25">
      <c r="A15" s="4" t="s">
        <v>80</v>
      </c>
      <c r="B15" s="4" t="s">
        <v>26</v>
      </c>
      <c r="C15" s="4" t="s">
        <v>27</v>
      </c>
      <c r="D15" s="4" t="s">
        <v>81</v>
      </c>
      <c r="E15" s="4" t="s">
        <v>82</v>
      </c>
      <c r="F15" s="6">
        <v>45147</v>
      </c>
      <c r="G15" s="6">
        <v>45148</v>
      </c>
      <c r="H15" s="4">
        <v>2</v>
      </c>
      <c r="I15" s="4">
        <v>1</v>
      </c>
      <c r="J15" s="4">
        <v>2</v>
      </c>
      <c r="K15" s="4" t="s">
        <v>30</v>
      </c>
      <c r="L15" s="4">
        <v>560</v>
      </c>
      <c r="M15" s="4">
        <v>560</v>
      </c>
      <c r="N15" s="4" t="s">
        <v>83</v>
      </c>
      <c r="O15" s="4" t="s">
        <v>32</v>
      </c>
      <c r="P15" s="4" t="s">
        <v>33</v>
      </c>
      <c r="Q15" s="4">
        <v>0</v>
      </c>
      <c r="R15" s="8">
        <v>45147.0000115741</v>
      </c>
      <c r="S15" s="6">
        <v>45163</v>
      </c>
      <c r="T15" s="4" t="s">
        <v>34</v>
      </c>
      <c r="U15" s="4">
        <v>560</v>
      </c>
      <c r="V15" s="4">
        <v>0</v>
      </c>
      <c r="W15" s="4">
        <v>0</v>
      </c>
      <c r="X15" s="4" t="s">
        <v>36</v>
      </c>
      <c r="Y15" s="4" t="s">
        <v>84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26"/>
  <sheetViews>
    <sheetView tabSelected="1" workbookViewId="0">
      <selection activeCell="A23" sqref="A23:D26"/>
    </sheetView>
  </sheetViews>
  <sheetFormatPr defaultColWidth="9" defaultRowHeight="13.5"/>
  <cols>
    <col min="1" max="1" width="12.625" style="4"/>
    <col min="2" max="2" width="9.375" style="4"/>
    <col min="3" max="3" width="10.375" style="4"/>
    <col min="4" max="4" width="9.375" style="4"/>
    <col min="5" max="16362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85</v>
      </c>
    </row>
    <row r="2" s="4" customFormat="1" spans="1:9">
      <c r="A2" s="5">
        <v>999225448030206</v>
      </c>
      <c r="B2" s="6">
        <v>45145</v>
      </c>
      <c r="C2" s="6">
        <v>45148</v>
      </c>
      <c r="D2" s="4">
        <v>8613</v>
      </c>
      <c r="E2" s="4" t="str">
        <f>VLOOKUP(A2,HOP!A:L,12,0)</f>
        <v>8613.00</v>
      </c>
      <c r="F2" s="4" t="str">
        <f>VLOOKUP(A2,HOP!A:C,3,0)</f>
        <v>3658960</v>
      </c>
      <c r="G2" s="4">
        <f>D2-E2</f>
        <v>0</v>
      </c>
      <c r="H2" s="4" t="str">
        <f>$H$1&amp;F2</f>
        <v>，3658960</v>
      </c>
      <c r="I2" s="4" t="str">
        <f>VLOOKUP(A2,HOP!A:U,21,0)</f>
        <v>直采</v>
      </c>
    </row>
    <row r="3" s="4" customFormat="1" spans="1:9">
      <c r="A3" s="5">
        <v>999225471920155</v>
      </c>
      <c r="B3" s="6">
        <v>45145</v>
      </c>
      <c r="C3" s="6">
        <v>45148</v>
      </c>
      <c r="D3" s="4">
        <v>5742</v>
      </c>
      <c r="E3" s="4" t="str">
        <f>VLOOKUP(A3,HOP!A:L,12,0)</f>
        <v>5742.00</v>
      </c>
      <c r="F3" s="4" t="str">
        <f>VLOOKUP(A3,HOP!A:C,3,0)</f>
        <v>3662843</v>
      </c>
      <c r="G3" s="4">
        <f t="shared" ref="G3:G15" si="0">D3-E3</f>
        <v>0</v>
      </c>
      <c r="H3" s="4" t="str">
        <f t="shared" ref="H3:H15" si="1">$H$1&amp;F3</f>
        <v>，3662843</v>
      </c>
      <c r="I3" s="4" t="str">
        <f>VLOOKUP(A3,HOP!A:U,21,0)</f>
        <v>直采</v>
      </c>
    </row>
    <row r="4" s="4" customFormat="1" spans="1:9">
      <c r="A4" s="5">
        <v>999225514271534</v>
      </c>
      <c r="B4" s="6">
        <v>45143</v>
      </c>
      <c r="C4" s="6">
        <v>45148</v>
      </c>
      <c r="D4" s="4">
        <v>5045</v>
      </c>
      <c r="E4" s="4" t="str">
        <f>VLOOKUP(A4,HOP!A:L,12,0)</f>
        <v>5045.00</v>
      </c>
      <c r="F4" s="4" t="str">
        <f>VLOOKUP(A4,HOP!A:C,3,0)</f>
        <v>3670384</v>
      </c>
      <c r="G4" s="4">
        <f t="shared" si="0"/>
        <v>0</v>
      </c>
      <c r="H4" s="4" t="str">
        <f t="shared" si="1"/>
        <v>，3670384</v>
      </c>
      <c r="I4" s="4" t="str">
        <f>VLOOKUP(A4,HOP!A:U,21,0)</f>
        <v>直采</v>
      </c>
    </row>
    <row r="5" s="4" customFormat="1" spans="1:9">
      <c r="A5" s="5">
        <v>999225537023375</v>
      </c>
      <c r="B5" s="6">
        <v>45146</v>
      </c>
      <c r="C5" s="6">
        <v>45148</v>
      </c>
      <c r="D5" s="4">
        <v>1914</v>
      </c>
      <c r="E5" s="4" t="str">
        <f>VLOOKUP(A5,HOP!A:L,12,0)</f>
        <v>1914.00</v>
      </c>
      <c r="F5" s="4" t="str">
        <f>VLOOKUP(A5,HOP!A:C,3,0)</f>
        <v>3674893</v>
      </c>
      <c r="G5" s="4">
        <f t="shared" si="0"/>
        <v>0</v>
      </c>
      <c r="H5" s="4" t="str">
        <f t="shared" si="1"/>
        <v>，3674893</v>
      </c>
      <c r="I5" s="4" t="str">
        <f>VLOOKUP(A5,HOP!A:U,21,0)</f>
        <v>直采</v>
      </c>
    </row>
    <row r="6" s="4" customFormat="1" spans="1:9">
      <c r="A6" s="5">
        <v>25657925075</v>
      </c>
      <c r="B6" s="6">
        <v>45146</v>
      </c>
      <c r="C6" s="6">
        <v>45148</v>
      </c>
      <c r="D6" s="4">
        <v>2122</v>
      </c>
      <c r="E6" s="4" t="str">
        <f>VLOOKUP(A6,HOP!A:L,12,0)</f>
        <v>2122.00</v>
      </c>
      <c r="F6" s="4" t="str">
        <f>VLOOKUP(A6,HOP!A:C,3,0)</f>
        <v>3699926</v>
      </c>
      <c r="G6" s="4">
        <f t="shared" si="0"/>
        <v>0</v>
      </c>
      <c r="H6" s="4" t="str">
        <f t="shared" si="1"/>
        <v>，3699926</v>
      </c>
      <c r="I6" s="4" t="str">
        <f>VLOOKUP(A6,HOP!A:U,21,0)</f>
        <v>直采</v>
      </c>
    </row>
    <row r="7" s="4" customFormat="1" spans="1:9">
      <c r="A7" s="5">
        <v>999225682006175</v>
      </c>
      <c r="B7" s="6">
        <v>45145</v>
      </c>
      <c r="C7" s="6">
        <v>45148</v>
      </c>
      <c r="D7" s="4">
        <v>3246</v>
      </c>
      <c r="E7" s="4" t="str">
        <f>VLOOKUP(A7,HOP!A:L,12,0)</f>
        <v>3246.00</v>
      </c>
      <c r="F7" s="4" t="str">
        <f>VLOOKUP(A7,HOP!A:C,3,0)</f>
        <v>3705576</v>
      </c>
      <c r="G7" s="4">
        <f t="shared" si="0"/>
        <v>0</v>
      </c>
      <c r="H7" s="4" t="str">
        <f t="shared" si="1"/>
        <v>，3705576</v>
      </c>
      <c r="I7" s="4" t="str">
        <f>VLOOKUP(A7,HOP!A:U,21,0)</f>
        <v>直采</v>
      </c>
    </row>
    <row r="8" s="4" customFormat="1" spans="1:9">
      <c r="A8" s="5">
        <v>999225685669924</v>
      </c>
      <c r="B8" s="6">
        <v>45144</v>
      </c>
      <c r="C8" s="6">
        <v>45148</v>
      </c>
      <c r="D8" s="4">
        <v>7320</v>
      </c>
      <c r="E8" s="4" t="str">
        <f>VLOOKUP(A8,HOP!A:L,12,0)</f>
        <v>7320.00</v>
      </c>
      <c r="F8" s="4" t="str">
        <f>VLOOKUP(A8,HOP!A:C,3,0)</f>
        <v>3706748</v>
      </c>
      <c r="G8" s="4">
        <f t="shared" si="0"/>
        <v>0</v>
      </c>
      <c r="H8" s="4" t="str">
        <f t="shared" si="1"/>
        <v>，3706748</v>
      </c>
      <c r="I8" s="4" t="str">
        <f>VLOOKUP(A8,HOP!A:U,21,0)</f>
        <v>直采</v>
      </c>
    </row>
    <row r="9" s="4" customFormat="1" spans="1:9">
      <c r="A9" s="5">
        <v>25692560847</v>
      </c>
      <c r="B9" s="6">
        <v>45146</v>
      </c>
      <c r="C9" s="6">
        <v>45148</v>
      </c>
      <c r="D9" s="4">
        <v>1914</v>
      </c>
      <c r="E9" s="4" t="str">
        <f>VLOOKUP(A9,HOP!A:L,12,0)</f>
        <v>1914.00</v>
      </c>
      <c r="F9" s="4" t="str">
        <f>VLOOKUP(A9,HOP!A:C,3,0)</f>
        <v>3707324</v>
      </c>
      <c r="G9" s="4">
        <f t="shared" si="0"/>
        <v>0</v>
      </c>
      <c r="H9" s="4" t="str">
        <f t="shared" si="1"/>
        <v>，3707324</v>
      </c>
      <c r="I9" s="4" t="str">
        <f>VLOOKUP(A9,HOP!A:U,21,0)</f>
        <v>直采</v>
      </c>
    </row>
    <row r="10" s="4" customFormat="1" spans="1:9">
      <c r="A10" s="5">
        <v>999225702044905</v>
      </c>
      <c r="B10" s="6">
        <v>45144</v>
      </c>
      <c r="C10" s="6">
        <v>45148</v>
      </c>
      <c r="D10" s="4">
        <v>4338</v>
      </c>
      <c r="E10" s="4" t="str">
        <f>VLOOKUP(A10,HOP!A:L,12,0)</f>
        <v>4338.00</v>
      </c>
      <c r="F10" s="4" t="str">
        <f>VLOOKUP(A10,HOP!A:C,3,0)</f>
        <v>3710038</v>
      </c>
      <c r="G10" s="4">
        <f t="shared" si="0"/>
        <v>0</v>
      </c>
      <c r="H10" s="4" t="str">
        <f t="shared" si="1"/>
        <v>，3710038</v>
      </c>
      <c r="I10" s="4" t="str">
        <f>VLOOKUP(A10,HOP!A:U,21,0)</f>
        <v>直采</v>
      </c>
    </row>
    <row r="11" s="4" customFormat="1" spans="1:9">
      <c r="A11" s="5">
        <v>999225770845115</v>
      </c>
      <c r="B11" s="6">
        <v>45145</v>
      </c>
      <c r="C11" s="6">
        <v>45148</v>
      </c>
      <c r="D11" s="4">
        <v>3213</v>
      </c>
      <c r="E11" s="4" t="str">
        <f>VLOOKUP(A11,HOP!A:L,12,0)</f>
        <v>3213.00</v>
      </c>
      <c r="F11" s="4" t="str">
        <f>VLOOKUP(A11,HOP!A:C,3,0)</f>
        <v>3724567</v>
      </c>
      <c r="G11" s="4">
        <f t="shared" si="0"/>
        <v>0</v>
      </c>
      <c r="H11" s="4" t="str">
        <f t="shared" si="1"/>
        <v>，3724567</v>
      </c>
      <c r="I11" s="4" t="str">
        <f>VLOOKUP(A11,HOP!A:U,21,0)</f>
        <v>直采</v>
      </c>
    </row>
    <row r="12" s="4" customFormat="1" spans="1:9">
      <c r="A12" s="5">
        <v>999225771510942</v>
      </c>
      <c r="B12" s="6">
        <v>45146</v>
      </c>
      <c r="C12" s="6">
        <v>45148</v>
      </c>
      <c r="D12" s="4">
        <v>2142</v>
      </c>
      <c r="E12" s="4" t="str">
        <f>VLOOKUP(A12,HOP!A:L,12,0)</f>
        <v>2142.00</v>
      </c>
      <c r="F12" s="4" t="str">
        <f>VLOOKUP(A12,HOP!A:C,3,0)</f>
        <v>3724810</v>
      </c>
      <c r="G12" s="4">
        <f t="shared" si="0"/>
        <v>0</v>
      </c>
      <c r="H12" s="4" t="str">
        <f t="shared" si="1"/>
        <v>，3724810</v>
      </c>
      <c r="I12" s="4" t="str">
        <f>VLOOKUP(A12,HOP!A:U,21,0)</f>
        <v>直采</v>
      </c>
    </row>
    <row r="13" s="4" customFormat="1" spans="1:9">
      <c r="A13" s="5">
        <v>999225797117064</v>
      </c>
      <c r="B13" s="6">
        <v>45146</v>
      </c>
      <c r="C13" s="6">
        <v>45148</v>
      </c>
      <c r="D13" s="4">
        <v>2330</v>
      </c>
      <c r="E13" s="4" t="str">
        <f>VLOOKUP(A13,HOP!A:L,12,0)</f>
        <v>2330.00</v>
      </c>
      <c r="F13" s="4" t="str">
        <f>VLOOKUP(A13,HOP!A:C,3,0)</f>
        <v>3729893</v>
      </c>
      <c r="G13" s="4">
        <f t="shared" si="0"/>
        <v>0</v>
      </c>
      <c r="H13" s="4" t="str">
        <f t="shared" si="1"/>
        <v>，3729893</v>
      </c>
      <c r="I13" s="4" t="str">
        <f>VLOOKUP(A13,HOP!A:U,21,0)</f>
        <v>直采</v>
      </c>
    </row>
    <row r="14" s="4" customFormat="1" spans="1:9">
      <c r="A14" s="5">
        <v>999225832610488</v>
      </c>
      <c r="B14" s="6">
        <v>45145</v>
      </c>
      <c r="C14" s="6">
        <v>45148</v>
      </c>
      <c r="D14" s="4">
        <v>1468.8</v>
      </c>
      <c r="E14" s="4" t="str">
        <f>VLOOKUP(A14,HOP!A:L,12,0)</f>
        <v>1468.80</v>
      </c>
      <c r="F14" s="4" t="str">
        <f>VLOOKUP(A14,HOP!A:C,3,0)</f>
        <v>3737110</v>
      </c>
      <c r="G14" s="4">
        <f t="shared" si="0"/>
        <v>0</v>
      </c>
      <c r="H14" s="4" t="str">
        <f t="shared" si="1"/>
        <v>，3737110</v>
      </c>
      <c r="I14" s="4" t="str">
        <f>VLOOKUP(A14,HOP!A:U,21,0)</f>
        <v>直采</v>
      </c>
    </row>
    <row r="15" s="4" customFormat="1" hidden="1" spans="1:10">
      <c r="A15" s="5">
        <v>25936068546</v>
      </c>
      <c r="B15" s="6">
        <v>45147</v>
      </c>
      <c r="C15" s="6">
        <v>45148</v>
      </c>
      <c r="D15" s="4">
        <v>560</v>
      </c>
      <c r="E15" s="7">
        <v>560</v>
      </c>
      <c r="F15" s="9" t="s">
        <v>86</v>
      </c>
      <c r="G15" s="4">
        <f t="shared" si="0"/>
        <v>0</v>
      </c>
      <c r="H15" s="4" t="str">
        <f t="shared" si="1"/>
        <v>，202308091829490021</v>
      </c>
      <c r="I15" s="4" t="e">
        <f>VLOOKUP(A15,HOP!A:U,21,0)</f>
        <v>#N/A</v>
      </c>
      <c r="J15" s="4">
        <v>8.9</v>
      </c>
    </row>
    <row r="17" spans="4:4">
      <c r="D17" s="4">
        <f>SUM(D2:D16)</f>
        <v>49967.8</v>
      </c>
    </row>
    <row r="23" spans="1:4">
      <c r="A23" s="4" t="s">
        <v>87</v>
      </c>
      <c r="C23" s="4">
        <v>49407.8</v>
      </c>
      <c r="D23" s="4">
        <v>53193.72</v>
      </c>
    </row>
    <row r="24" spans="1:4">
      <c r="A24" s="4" t="s">
        <v>88</v>
      </c>
      <c r="C24" s="4">
        <v>560</v>
      </c>
      <c r="D24" s="4">
        <v>602.91</v>
      </c>
    </row>
    <row r="25" spans="1:4">
      <c r="A25" s="4" t="s">
        <v>89</v>
      </c>
      <c r="C25" s="4">
        <f>SUBTOTAL(9,C23:C24)</f>
        <v>49967.8</v>
      </c>
      <c r="D25" s="4">
        <f>SUBTOTAL(9,D23:D24)</f>
        <v>53796.63</v>
      </c>
    </row>
    <row r="26" spans="1:1">
      <c r="A26" s="4" t="s">
        <v>90</v>
      </c>
    </row>
  </sheetData>
  <autoFilter ref="A1:XFD17">
    <filterColumn colId="8">
      <filters blank="1">
        <filter val="直采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91</v>
      </c>
      <c r="B1" s="2" t="s">
        <v>92</v>
      </c>
      <c r="C1" s="2" t="s">
        <v>93</v>
      </c>
      <c r="D1" s="2" t="s">
        <v>94</v>
      </c>
      <c r="E1" s="2" t="s">
        <v>13</v>
      </c>
      <c r="F1" s="2" t="s">
        <v>5</v>
      </c>
      <c r="G1" s="2" t="s">
        <v>6</v>
      </c>
      <c r="H1" s="2" t="s">
        <v>95</v>
      </c>
      <c r="I1" s="2" t="s">
        <v>96</v>
      </c>
      <c r="J1" s="2" t="s">
        <v>97</v>
      </c>
      <c r="K1" s="2" t="s">
        <v>98</v>
      </c>
      <c r="L1" s="2" t="s">
        <v>99</v>
      </c>
      <c r="M1" s="2" t="s">
        <v>100</v>
      </c>
      <c r="N1" s="2" t="s">
        <v>101</v>
      </c>
      <c r="O1" s="2" t="s">
        <v>102</v>
      </c>
      <c r="P1" s="2" t="s">
        <v>103</v>
      </c>
      <c r="Q1" s="2" t="s">
        <v>104</v>
      </c>
      <c r="R1" s="2" t="s">
        <v>105</v>
      </c>
      <c r="S1" s="2" t="s">
        <v>106</v>
      </c>
      <c r="T1" s="2" t="s">
        <v>107</v>
      </c>
      <c r="U1" s="2" t="s">
        <v>108</v>
      </c>
      <c r="V1" s="2" t="s">
        <v>109</v>
      </c>
    </row>
    <row r="2" s="1" customFormat="1" spans="1:22">
      <c r="A2" s="3">
        <v>999225448030206</v>
      </c>
      <c r="B2" s="1" t="s">
        <v>110</v>
      </c>
      <c r="C2" s="1" t="s">
        <v>111</v>
      </c>
      <c r="D2" s="1" t="s">
        <v>112</v>
      </c>
      <c r="E2" s="1" t="s">
        <v>113</v>
      </c>
      <c r="F2" s="1" t="s">
        <v>114</v>
      </c>
      <c r="G2" s="1" t="s">
        <v>115</v>
      </c>
      <c r="H2" s="1" t="s">
        <v>116</v>
      </c>
      <c r="I2" s="1" t="s">
        <v>117</v>
      </c>
      <c r="J2" s="1" t="s">
        <v>118</v>
      </c>
      <c r="K2" s="1" t="s">
        <v>117</v>
      </c>
      <c r="L2" s="1" t="s">
        <v>117</v>
      </c>
      <c r="M2" s="1" t="s">
        <v>119</v>
      </c>
      <c r="N2" s="1" t="s">
        <v>119</v>
      </c>
      <c r="O2" s="1" t="s">
        <v>120</v>
      </c>
      <c r="P2" s="1" t="s">
        <v>121</v>
      </c>
      <c r="Q2" s="1" t="s">
        <v>122</v>
      </c>
      <c r="R2" s="1" t="s">
        <v>123</v>
      </c>
      <c r="S2" s="1" t="s">
        <v>124</v>
      </c>
      <c r="T2" s="1" t="s">
        <v>125</v>
      </c>
      <c r="U2" s="1" t="s">
        <v>126</v>
      </c>
      <c r="V2" s="1" t="s">
        <v>127</v>
      </c>
    </row>
    <row r="3" s="1" customFormat="1" spans="1:22">
      <c r="A3" s="3">
        <v>999225471920155</v>
      </c>
      <c r="B3" s="1" t="s">
        <v>110</v>
      </c>
      <c r="C3" s="1" t="s">
        <v>128</v>
      </c>
      <c r="D3" s="1" t="s">
        <v>129</v>
      </c>
      <c r="E3" s="1" t="s">
        <v>130</v>
      </c>
      <c r="F3" s="1" t="s">
        <v>114</v>
      </c>
      <c r="G3" s="1" t="s">
        <v>115</v>
      </c>
      <c r="H3" s="1" t="s">
        <v>116</v>
      </c>
      <c r="I3" s="1" t="s">
        <v>131</v>
      </c>
      <c r="J3" s="1" t="s">
        <v>118</v>
      </c>
      <c r="K3" s="1" t="s">
        <v>131</v>
      </c>
      <c r="L3" s="1" t="s">
        <v>131</v>
      </c>
      <c r="M3" s="1" t="s">
        <v>119</v>
      </c>
      <c r="N3" s="1" t="s">
        <v>119</v>
      </c>
      <c r="O3" s="1" t="s">
        <v>120</v>
      </c>
      <c r="P3" s="1" t="s">
        <v>121</v>
      </c>
      <c r="Q3" s="1" t="s">
        <v>122</v>
      </c>
      <c r="R3" s="1" t="s">
        <v>132</v>
      </c>
      <c r="S3" s="1" t="s">
        <v>124</v>
      </c>
      <c r="T3" s="1" t="s">
        <v>125</v>
      </c>
      <c r="U3" s="1" t="s">
        <v>126</v>
      </c>
      <c r="V3" s="1" t="s">
        <v>127</v>
      </c>
    </row>
    <row r="4" s="1" customFormat="1" spans="1:22">
      <c r="A4" s="3">
        <v>999225514271534</v>
      </c>
      <c r="B4" s="1" t="s">
        <v>133</v>
      </c>
      <c r="C4" s="1" t="s">
        <v>134</v>
      </c>
      <c r="D4" s="1" t="s">
        <v>112</v>
      </c>
      <c r="E4" s="1" t="s">
        <v>135</v>
      </c>
      <c r="F4" s="1" t="s">
        <v>136</v>
      </c>
      <c r="G4" s="1" t="s">
        <v>115</v>
      </c>
      <c r="H4" s="1" t="s">
        <v>116</v>
      </c>
      <c r="I4" s="1" t="s">
        <v>137</v>
      </c>
      <c r="J4" s="1" t="s">
        <v>118</v>
      </c>
      <c r="K4" s="1" t="s">
        <v>137</v>
      </c>
      <c r="L4" s="1" t="s">
        <v>137</v>
      </c>
      <c r="M4" s="1" t="s">
        <v>119</v>
      </c>
      <c r="N4" s="1" t="s">
        <v>119</v>
      </c>
      <c r="O4" s="1" t="s">
        <v>120</v>
      </c>
      <c r="P4" s="1" t="s">
        <v>121</v>
      </c>
      <c r="Q4" s="1" t="s">
        <v>122</v>
      </c>
      <c r="R4" s="1" t="s">
        <v>138</v>
      </c>
      <c r="S4" s="1" t="s">
        <v>124</v>
      </c>
      <c r="T4" s="1" t="s">
        <v>125</v>
      </c>
      <c r="U4" s="1" t="s">
        <v>126</v>
      </c>
      <c r="V4" s="1" t="s">
        <v>127</v>
      </c>
    </row>
    <row r="5" s="1" customFormat="1" spans="1:22">
      <c r="A5" s="3">
        <v>999225537023375</v>
      </c>
      <c r="B5" s="1" t="s">
        <v>139</v>
      </c>
      <c r="C5" s="1" t="s">
        <v>140</v>
      </c>
      <c r="D5" s="1" t="s">
        <v>112</v>
      </c>
      <c r="E5" s="1" t="s">
        <v>141</v>
      </c>
      <c r="F5" s="1" t="s">
        <v>142</v>
      </c>
      <c r="G5" s="1" t="s">
        <v>115</v>
      </c>
      <c r="H5" s="1" t="s">
        <v>116</v>
      </c>
      <c r="I5" s="1" t="s">
        <v>143</v>
      </c>
      <c r="J5" s="1" t="s">
        <v>118</v>
      </c>
      <c r="K5" s="1" t="s">
        <v>143</v>
      </c>
      <c r="L5" s="1" t="s">
        <v>143</v>
      </c>
      <c r="M5" s="1" t="s">
        <v>119</v>
      </c>
      <c r="N5" s="1" t="s">
        <v>119</v>
      </c>
      <c r="O5" s="1" t="s">
        <v>120</v>
      </c>
      <c r="P5" s="1" t="s">
        <v>121</v>
      </c>
      <c r="Q5" s="1" t="s">
        <v>122</v>
      </c>
      <c r="R5" s="1" t="s">
        <v>144</v>
      </c>
      <c r="S5" s="1" t="s">
        <v>124</v>
      </c>
      <c r="T5" s="1" t="s">
        <v>125</v>
      </c>
      <c r="U5" s="1" t="s">
        <v>126</v>
      </c>
      <c r="V5" s="1" t="s">
        <v>127</v>
      </c>
    </row>
    <row r="6" s="1" customFormat="1" spans="1:22">
      <c r="A6" s="3">
        <v>25657925075</v>
      </c>
      <c r="B6" s="1" t="s">
        <v>145</v>
      </c>
      <c r="C6" s="1" t="s">
        <v>146</v>
      </c>
      <c r="D6" s="1" t="s">
        <v>129</v>
      </c>
      <c r="E6" s="1" t="s">
        <v>147</v>
      </c>
      <c r="F6" s="1" t="s">
        <v>142</v>
      </c>
      <c r="G6" s="1" t="s">
        <v>115</v>
      </c>
      <c r="H6" s="1" t="s">
        <v>116</v>
      </c>
      <c r="I6" s="1" t="s">
        <v>148</v>
      </c>
      <c r="J6" s="1" t="s">
        <v>118</v>
      </c>
      <c r="K6" s="1" t="s">
        <v>148</v>
      </c>
      <c r="L6" s="1" t="s">
        <v>148</v>
      </c>
      <c r="M6" s="1" t="s">
        <v>119</v>
      </c>
      <c r="N6" s="1" t="s">
        <v>119</v>
      </c>
      <c r="O6" s="1" t="s">
        <v>120</v>
      </c>
      <c r="P6" s="1" t="s">
        <v>121</v>
      </c>
      <c r="Q6" s="1" t="s">
        <v>122</v>
      </c>
      <c r="R6" s="1" t="s">
        <v>149</v>
      </c>
      <c r="S6" s="1" t="s">
        <v>124</v>
      </c>
      <c r="T6" s="1" t="s">
        <v>125</v>
      </c>
      <c r="U6" s="1" t="s">
        <v>126</v>
      </c>
      <c r="V6" s="1" t="s">
        <v>127</v>
      </c>
    </row>
    <row r="7" s="1" customFormat="1" spans="1:22">
      <c r="A7" s="3">
        <v>999225682006175</v>
      </c>
      <c r="B7" s="1" t="s">
        <v>150</v>
      </c>
      <c r="C7" s="1" t="s">
        <v>151</v>
      </c>
      <c r="D7" s="1" t="s">
        <v>129</v>
      </c>
      <c r="E7" s="1" t="s">
        <v>152</v>
      </c>
      <c r="F7" s="1" t="s">
        <v>114</v>
      </c>
      <c r="G7" s="1" t="s">
        <v>115</v>
      </c>
      <c r="H7" s="1" t="s">
        <v>116</v>
      </c>
      <c r="I7" s="1" t="s">
        <v>153</v>
      </c>
      <c r="J7" s="1" t="s">
        <v>118</v>
      </c>
      <c r="K7" s="1" t="s">
        <v>153</v>
      </c>
      <c r="L7" s="1" t="s">
        <v>153</v>
      </c>
      <c r="M7" s="1" t="s">
        <v>119</v>
      </c>
      <c r="N7" s="1" t="s">
        <v>119</v>
      </c>
      <c r="O7" s="1" t="s">
        <v>120</v>
      </c>
      <c r="P7" s="1" t="s">
        <v>121</v>
      </c>
      <c r="Q7" s="1" t="s">
        <v>122</v>
      </c>
      <c r="R7" s="1" t="s">
        <v>154</v>
      </c>
      <c r="S7" s="1" t="s">
        <v>124</v>
      </c>
      <c r="T7" s="1" t="s">
        <v>125</v>
      </c>
      <c r="U7" s="1" t="s">
        <v>126</v>
      </c>
      <c r="V7" s="1" t="s">
        <v>127</v>
      </c>
    </row>
    <row r="8" s="1" customFormat="1" spans="1:22">
      <c r="A8" s="3">
        <v>999225685669924</v>
      </c>
      <c r="B8" s="1" t="s">
        <v>150</v>
      </c>
      <c r="C8" s="1" t="s">
        <v>155</v>
      </c>
      <c r="D8" s="1" t="s">
        <v>156</v>
      </c>
      <c r="E8" s="1" t="s">
        <v>157</v>
      </c>
      <c r="F8" s="1" t="s">
        <v>158</v>
      </c>
      <c r="G8" s="1" t="s">
        <v>115</v>
      </c>
      <c r="H8" s="1" t="s">
        <v>116</v>
      </c>
      <c r="I8" s="1" t="s">
        <v>159</v>
      </c>
      <c r="J8" s="1" t="s">
        <v>118</v>
      </c>
      <c r="K8" s="1" t="s">
        <v>159</v>
      </c>
      <c r="L8" s="1" t="s">
        <v>159</v>
      </c>
      <c r="M8" s="1" t="s">
        <v>119</v>
      </c>
      <c r="N8" s="1" t="s">
        <v>119</v>
      </c>
      <c r="O8" s="1" t="s">
        <v>120</v>
      </c>
      <c r="P8" s="1" t="s">
        <v>121</v>
      </c>
      <c r="Q8" s="1" t="s">
        <v>122</v>
      </c>
      <c r="R8" s="1" t="s">
        <v>160</v>
      </c>
      <c r="S8" s="1" t="s">
        <v>124</v>
      </c>
      <c r="T8" s="1" t="s">
        <v>125</v>
      </c>
      <c r="U8" s="1" t="s">
        <v>126</v>
      </c>
      <c r="V8" s="1" t="s">
        <v>127</v>
      </c>
    </row>
    <row r="9" s="1" customFormat="1" spans="1:22">
      <c r="A9" s="3">
        <v>25692560847</v>
      </c>
      <c r="B9" s="1" t="s">
        <v>150</v>
      </c>
      <c r="C9" s="1" t="s">
        <v>161</v>
      </c>
      <c r="D9" s="1" t="s">
        <v>112</v>
      </c>
      <c r="E9" s="1" t="s">
        <v>162</v>
      </c>
      <c r="F9" s="1" t="s">
        <v>142</v>
      </c>
      <c r="G9" s="1" t="s">
        <v>115</v>
      </c>
      <c r="H9" s="1" t="s">
        <v>116</v>
      </c>
      <c r="I9" s="1" t="s">
        <v>143</v>
      </c>
      <c r="J9" s="1" t="s">
        <v>118</v>
      </c>
      <c r="K9" s="1" t="s">
        <v>143</v>
      </c>
      <c r="L9" s="1" t="s">
        <v>143</v>
      </c>
      <c r="M9" s="1" t="s">
        <v>119</v>
      </c>
      <c r="N9" s="1" t="s">
        <v>119</v>
      </c>
      <c r="O9" s="1" t="s">
        <v>120</v>
      </c>
      <c r="P9" s="1" t="s">
        <v>121</v>
      </c>
      <c r="Q9" s="1" t="s">
        <v>122</v>
      </c>
      <c r="R9" s="1" t="s">
        <v>163</v>
      </c>
      <c r="S9" s="1" t="s">
        <v>124</v>
      </c>
      <c r="T9" s="1" t="s">
        <v>125</v>
      </c>
      <c r="U9" s="1" t="s">
        <v>126</v>
      </c>
      <c r="V9" s="1" t="s">
        <v>127</v>
      </c>
    </row>
    <row r="10" s="1" customFormat="1" spans="1:22">
      <c r="A10" s="3">
        <v>999225702044905</v>
      </c>
      <c r="B10" s="1" t="s">
        <v>164</v>
      </c>
      <c r="C10" s="1" t="s">
        <v>165</v>
      </c>
      <c r="D10" s="1" t="s">
        <v>129</v>
      </c>
      <c r="E10" s="1" t="s">
        <v>166</v>
      </c>
      <c r="F10" s="1" t="s">
        <v>158</v>
      </c>
      <c r="G10" s="1" t="s">
        <v>115</v>
      </c>
      <c r="H10" s="1" t="s">
        <v>116</v>
      </c>
      <c r="I10" s="1" t="s">
        <v>167</v>
      </c>
      <c r="J10" s="1" t="s">
        <v>118</v>
      </c>
      <c r="K10" s="1" t="s">
        <v>167</v>
      </c>
      <c r="L10" s="1" t="s">
        <v>167</v>
      </c>
      <c r="M10" s="1" t="s">
        <v>119</v>
      </c>
      <c r="N10" s="1" t="s">
        <v>119</v>
      </c>
      <c r="O10" s="1" t="s">
        <v>120</v>
      </c>
      <c r="P10" s="1" t="s">
        <v>121</v>
      </c>
      <c r="Q10" s="1" t="s">
        <v>122</v>
      </c>
      <c r="R10" s="1" t="s">
        <v>168</v>
      </c>
      <c r="S10" s="1" t="s">
        <v>124</v>
      </c>
      <c r="T10" s="1" t="s">
        <v>125</v>
      </c>
      <c r="U10" s="1" t="s">
        <v>126</v>
      </c>
      <c r="V10" s="1" t="s">
        <v>127</v>
      </c>
    </row>
    <row r="11" s="1" customFormat="1" spans="1:22">
      <c r="A11" s="3">
        <v>999225770845115</v>
      </c>
      <c r="B11" s="1" t="s">
        <v>169</v>
      </c>
      <c r="C11" s="1" t="s">
        <v>170</v>
      </c>
      <c r="D11" s="1" t="s">
        <v>129</v>
      </c>
      <c r="E11" s="1" t="s">
        <v>171</v>
      </c>
      <c r="F11" s="1" t="s">
        <v>114</v>
      </c>
      <c r="G11" s="1" t="s">
        <v>115</v>
      </c>
      <c r="H11" s="1" t="s">
        <v>116</v>
      </c>
      <c r="I11" s="1" t="s">
        <v>172</v>
      </c>
      <c r="J11" s="1" t="s">
        <v>118</v>
      </c>
      <c r="K11" s="1" t="s">
        <v>172</v>
      </c>
      <c r="L11" s="1" t="s">
        <v>172</v>
      </c>
      <c r="M11" s="1" t="s">
        <v>119</v>
      </c>
      <c r="N11" s="1" t="s">
        <v>119</v>
      </c>
      <c r="O11" s="1" t="s">
        <v>120</v>
      </c>
      <c r="P11" s="1" t="s">
        <v>121</v>
      </c>
      <c r="Q11" s="1" t="s">
        <v>122</v>
      </c>
      <c r="R11" s="1" t="s">
        <v>173</v>
      </c>
      <c r="S11" s="1" t="s">
        <v>124</v>
      </c>
      <c r="T11" s="1" t="s">
        <v>125</v>
      </c>
      <c r="U11" s="1" t="s">
        <v>126</v>
      </c>
      <c r="V11" s="1" t="s">
        <v>127</v>
      </c>
    </row>
    <row r="12" s="1" customFormat="1" spans="1:22">
      <c r="A12" s="3">
        <v>999225771510942</v>
      </c>
      <c r="B12" s="1" t="s">
        <v>169</v>
      </c>
      <c r="C12" s="1" t="s">
        <v>174</v>
      </c>
      <c r="D12" s="1" t="s">
        <v>129</v>
      </c>
      <c r="E12" s="1" t="s">
        <v>175</v>
      </c>
      <c r="F12" s="1" t="s">
        <v>142</v>
      </c>
      <c r="G12" s="1" t="s">
        <v>115</v>
      </c>
      <c r="H12" s="1" t="s">
        <v>116</v>
      </c>
      <c r="I12" s="1" t="s">
        <v>176</v>
      </c>
      <c r="J12" s="1" t="s">
        <v>118</v>
      </c>
      <c r="K12" s="1" t="s">
        <v>176</v>
      </c>
      <c r="L12" s="1" t="s">
        <v>176</v>
      </c>
      <c r="M12" s="1" t="s">
        <v>119</v>
      </c>
      <c r="N12" s="1" t="s">
        <v>119</v>
      </c>
      <c r="O12" s="1" t="s">
        <v>120</v>
      </c>
      <c r="P12" s="1" t="s">
        <v>121</v>
      </c>
      <c r="Q12" s="1" t="s">
        <v>122</v>
      </c>
      <c r="R12" s="1" t="s">
        <v>177</v>
      </c>
      <c r="S12" s="1" t="s">
        <v>124</v>
      </c>
      <c r="T12" s="1" t="s">
        <v>125</v>
      </c>
      <c r="U12" s="1" t="s">
        <v>126</v>
      </c>
      <c r="V12" s="1" t="s">
        <v>127</v>
      </c>
    </row>
    <row r="13" s="1" customFormat="1" spans="1:22">
      <c r="A13" s="3">
        <v>999225797117064</v>
      </c>
      <c r="B13" s="1" t="s">
        <v>178</v>
      </c>
      <c r="C13" s="1" t="s">
        <v>179</v>
      </c>
      <c r="D13" s="1" t="s">
        <v>129</v>
      </c>
      <c r="E13" s="1" t="s">
        <v>180</v>
      </c>
      <c r="F13" s="1" t="s">
        <v>142</v>
      </c>
      <c r="G13" s="1" t="s">
        <v>115</v>
      </c>
      <c r="H13" s="1" t="s">
        <v>116</v>
      </c>
      <c r="I13" s="1" t="s">
        <v>181</v>
      </c>
      <c r="J13" s="1" t="s">
        <v>118</v>
      </c>
      <c r="K13" s="1" t="s">
        <v>181</v>
      </c>
      <c r="L13" s="1" t="s">
        <v>181</v>
      </c>
      <c r="M13" s="1" t="s">
        <v>119</v>
      </c>
      <c r="N13" s="1" t="s">
        <v>119</v>
      </c>
      <c r="O13" s="1" t="s">
        <v>120</v>
      </c>
      <c r="P13" s="1" t="s">
        <v>121</v>
      </c>
      <c r="Q13" s="1" t="s">
        <v>122</v>
      </c>
      <c r="R13" s="1" t="s">
        <v>182</v>
      </c>
      <c r="S13" s="1" t="s">
        <v>124</v>
      </c>
      <c r="T13" s="1" t="s">
        <v>125</v>
      </c>
      <c r="U13" s="1" t="s">
        <v>126</v>
      </c>
      <c r="V13" s="1" t="s">
        <v>127</v>
      </c>
    </row>
    <row r="14" s="1" customFormat="1" spans="1:22">
      <c r="A14" s="3">
        <v>999225832610488</v>
      </c>
      <c r="B14" s="1" t="s">
        <v>136</v>
      </c>
      <c r="C14" s="1" t="s">
        <v>183</v>
      </c>
      <c r="D14" s="1" t="s">
        <v>184</v>
      </c>
      <c r="E14" s="1" t="s">
        <v>185</v>
      </c>
      <c r="F14" s="1" t="s">
        <v>114</v>
      </c>
      <c r="G14" s="1" t="s">
        <v>115</v>
      </c>
      <c r="H14" s="1" t="s">
        <v>116</v>
      </c>
      <c r="I14" s="1" t="s">
        <v>186</v>
      </c>
      <c r="J14" s="1" t="s">
        <v>118</v>
      </c>
      <c r="K14" s="1" t="s">
        <v>186</v>
      </c>
      <c r="L14" s="1" t="s">
        <v>186</v>
      </c>
      <c r="M14" s="1" t="s">
        <v>119</v>
      </c>
      <c r="N14" s="1" t="s">
        <v>119</v>
      </c>
      <c r="O14" s="1" t="s">
        <v>120</v>
      </c>
      <c r="P14" s="1" t="s">
        <v>121</v>
      </c>
      <c r="Q14" s="1" t="s">
        <v>122</v>
      </c>
      <c r="R14" s="1" t="s">
        <v>187</v>
      </c>
      <c r="S14" s="1" t="s">
        <v>124</v>
      </c>
      <c r="T14" s="1" t="s">
        <v>125</v>
      </c>
      <c r="U14" s="1" t="s">
        <v>126</v>
      </c>
      <c r="V14" s="1" t="s">
        <v>127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2023-05-12T11:15:00Z</dcterms:created>
  <dcterms:modified xsi:type="dcterms:W3CDTF">2023-08-25T01:28:36Z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