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<sst xmlns="http://schemas.openxmlformats.org/spreadsheetml/2006/main" count="220" uniqueCount="112">
  <si>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</si>
  <si>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</si>
  <si>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</si>
  <si>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</si>
  <si>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</si>
  <si>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</si>
  <si>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</si>
  <si>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</si>
  <si>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</si>
  <si>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</si>
  <si>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</si>
  <si>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</si>
  <si>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</si>
  <si>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</si>
  <si>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</si>
  <si>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</si>
  <si>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</si>
  <si>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</si>
  <si>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</si>
  <si>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</si>
  <si>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</si>
  <si>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</si>
  <si>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</si>
  <si>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</si>
  <si>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</si>
  <si>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999225884523153	</t>
  </si>
  <si>
    <t>Ctrip</t>
  </si>
  <si>
    <t>正常</t>
  </si>
  <si>
    <t>[成都]德馨客栈(成都骡马市地铁站店)(76295682)</t>
  </si>
  <si>
    <t>豪华标间&lt;2人入住&gt;</t>
  </si>
  <si>
    <t>CNY</t>
  </si>
  <si>
    <t>陈原琳</t>
  </si>
  <si>
    <t>CA13744230825CNY</t>
  </si>
  <si>
    <t>未提现</t>
  </si>
  <si>
    <t>携程开票</t>
  </si>
  <si>
    <t xml:space="preserve">3746871	</t>
  </si>
  <si>
    <t xml:space="preserve">1234	</t>
  </si>
  <si>
    <t xml:space="preserve">999225886951619	</t>
  </si>
  <si>
    <t>[赤城]尚客优酒店(赤城御福莊苑店)(82341546)</t>
  </si>
  <si>
    <t>高级大床房&lt;2人入住&gt;</t>
  </si>
  <si>
    <t>吴铁英</t>
  </si>
  <si>
    <t xml:space="preserve">3747514	</t>
  </si>
  <si>
    <t xml:space="preserve">(THK)YD05363230807202329522;	</t>
  </si>
  <si>
    <t xml:space="preserve">999225908537297	</t>
  </si>
  <si>
    <t>[珠海]珠海唐邑酒店(68604471)</t>
  </si>
  <si>
    <t>商务双床房&lt;2人入住&gt;</t>
  </si>
  <si>
    <t>黄贵珍</t>
  </si>
  <si>
    <t xml:space="preserve">3751791	</t>
  </si>
  <si>
    <t xml:space="preserve">	</t>
  </si>
  <si>
    <t xml:space="preserve">999225908605827	</t>
  </si>
  <si>
    <t xml:space="preserve">3751801	</t>
  </si>
  <si>
    <t xml:space="preserve">999225912825900	</t>
  </si>
  <si>
    <t>[威海]锦江之星(威海刘公岛景区百货大楼店)(92485046)</t>
  </si>
  <si>
    <t>高级大床房&lt;至多8间&gt;&lt;2人入住&gt;</t>
  </si>
  <si>
    <t>杲准</t>
  </si>
  <si>
    <t xml:space="preserve">3753075	</t>
  </si>
  <si>
    <t xml:space="preserve">105566452424	</t>
  </si>
  <si>
    <t>，</t>
  </si>
  <si>
    <t>2106 CNY</t>
  </si>
  <si>
    <t>A230825091724481</t>
  </si>
  <si>
    <t>总计：2106元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</si>
  <si>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</si>
  <si>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</si>
  <si>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</si>
  <si>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</si>
  <si>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</si>
  <si>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</si>
  <si>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</si>
  <si>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</si>
  <si>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</si>
  <si>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</si>
  <si>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</si>
  <si>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</si>
  <si>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</si>
  <si>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</si>
  <si>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</si>
  <si>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</si>
  <si>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</si>
  <si>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</si>
  <si>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</si>
  <si>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2023-08-08</t>
  </si>
  <si>
    <t>3753075</t>
  </si>
  <si>
    <t>锦江之星(威海刘公岛景区百货大楼店)</t>
  </si>
  <si>
    <t>2023-08-09</t>
  </si>
  <si>
    <t>2023-08-10</t>
  </si>
  <si>
    <t>退房日月结</t>
  </si>
  <si>
    <t>550.00</t>
  </si>
  <si>
    <t>RMB</t>
  </si>
  <si>
    <t>0</t>
  </si>
  <si>
    <t>0.00</t>
  </si>
  <si>
    <t>携程汇登国内直连</t>
  </si>
  <si>
    <t>01.011264</t>
  </si>
  <si>
    <t>2023-08-08 22:23:04</t>
  </si>
  <si>
    <t>否</t>
  </si>
  <si>
    <t>广州汇登信息科技有限公司</t>
  </si>
  <si>
    <t>直连</t>
  </si>
  <si>
    <t>中国</t>
  </si>
  <si>
    <t>3751801</t>
  </si>
  <si>
    <t>珠海唐邑酒店</t>
  </si>
  <si>
    <t>427.00</t>
  </si>
  <si>
    <t>2023-08-08 18:59:15</t>
  </si>
  <si>
    <t>2023-08-07</t>
  </si>
  <si>
    <t>3746871</t>
  </si>
  <si>
    <t>德馨客栈(成都骡马市地铁站店)</t>
  </si>
  <si>
    <t>316.00</t>
  </si>
  <si>
    <t>2023-08-07 18:31:32</t>
  </si>
  <si>
    <t>3751791</t>
  </si>
  <si>
    <t>2023-08-08 18:56:09</t>
  </si>
  <si>
    <t>3747514</t>
  </si>
  <si>
    <t>尚客优连锁酒店(赤城御福莊苑店)</t>
  </si>
  <si>
    <t>386.00</t>
  </si>
  <si>
    <t>2023-08-07 20:23:31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</si>
</sst>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45146</v>
      </c>
      <c r="G2" s="6">
        <v>45148</v>
      </c>
      <c r="H2" s="4">
        <v>1</v>
      </c>
      <c r="I2" s="4">
        <v>2</v>
      </c>
      <c r="J2" s="4">
        <v>2</v>
      </c>
      <c r="K2" s="4" t="s">
        <v>30</v>
      </c>
      <c r="L2" s="4">
        <v>316</v>
      </c>
      <c r="M2" s="4">
        <v>316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45145.0000115741</v>
      </c>
      <c r="S2" s="6">
        <v>45163</v>
      </c>
      <c r="T2" s="4" t="s">
        <v>34</v>
      </c>
      <c r="U2" s="4">
        <v>316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45146</v>
      </c>
      <c r="G3" s="6">
        <v>45148</v>
      </c>
      <c r="H3" s="4">
        <v>1</v>
      </c>
      <c r="I3" s="4">
        <v>2</v>
      </c>
      <c r="J3" s="4">
        <v>2</v>
      </c>
      <c r="K3" s="4" t="s">
        <v>30</v>
      </c>
      <c r="L3" s="4">
        <v>386</v>
      </c>
      <c r="M3" s="4">
        <v>386</v>
      </c>
      <c r="N3" s="4" t="s">
        <v>40</v>
      </c>
      <c r="O3" s="4" t="s">
        <v>32</v>
      </c>
      <c r="P3" s="4" t="s">
        <v>33</v>
      </c>
      <c r="Q3" s="4">
        <v>0</v>
      </c>
      <c r="R3" s="7">
        <v>45145.0000115741</v>
      </c>
      <c r="S3" s="6">
        <v>45163</v>
      </c>
      <c r="T3" s="4" t="s">
        <v>34</v>
      </c>
      <c r="U3" s="4">
        <v>386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45147</v>
      </c>
      <c r="G4" s="6">
        <v>45148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46</v>
      </c>
      <c r="O4" s="4" t="s">
        <v>32</v>
      </c>
      <c r="P4" s="4" t="s">
        <v>33</v>
      </c>
      <c r="Q4" s="4">
        <v>0</v>
      </c>
      <c r="R4" s="7">
        <v>45146.0000115741</v>
      </c>
      <c r="S4" s="6">
        <v>45163</v>
      </c>
      <c r="T4" s="4" t="s">
        <v>34</v>
      </c>
      <c r="U4" s="4">
        <v>427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45147</v>
      </c>
      <c r="G5" s="6">
        <v>45148</v>
      </c>
      <c r="H5" s="4">
        <v>1</v>
      </c>
      <c r="I5" s="4">
        <v>1</v>
      </c>
      <c r="J5" s="4">
        <v>1</v>
      </c>
      <c r="K5" s="4" t="s">
        <v>30</v>
      </c>
      <c r="L5" s="4">
        <v>427</v>
      </c>
      <c r="M5" s="4">
        <v>427</v>
      </c>
      <c r="N5" s="4" t="s">
        <v>46</v>
      </c>
      <c r="O5" s="4" t="s">
        <v>32</v>
      </c>
      <c r="P5" s="4" t="s">
        <v>33</v>
      </c>
      <c r="Q5" s="4">
        <v>0</v>
      </c>
      <c r="R5" s="7">
        <v>45146.0000115741</v>
      </c>
      <c r="S5" s="6">
        <v>45163</v>
      </c>
      <c r="T5" s="4" t="s">
        <v>34</v>
      </c>
      <c r="U5" s="4">
        <v>427</v>
      </c>
      <c r="V5" s="4">
        <v>0</v>
      </c>
      <c r="W5" s="4">
        <v>0</v>
      </c>
      <c r="X5" s="4" t="s">
        <v>50</v>
      </c>
      <c r="Y5" s="4" t="s">
        <v>48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45147</v>
      </c>
      <c r="G6" s="6">
        <v>45148</v>
      </c>
      <c r="H6" s="4">
        <v>1</v>
      </c>
      <c r="I6" s="4">
        <v>1</v>
      </c>
      <c r="J6" s="4">
        <v>1</v>
      </c>
      <c r="K6" s="4" t="s">
        <v>30</v>
      </c>
      <c r="L6" s="4">
        <v>550</v>
      </c>
      <c r="M6" s="4">
        <v>550</v>
      </c>
      <c r="N6" s="4" t="s">
        <v>54</v>
      </c>
      <c r="O6" s="4" t="s">
        <v>32</v>
      </c>
      <c r="P6" s="4" t="s">
        <v>33</v>
      </c>
      <c r="Q6" s="4">
        <v>0</v>
      </c>
      <c r="R6" s="7">
        <v>45146.0000115741</v>
      </c>
      <c r="S6" s="6">
        <v>45163</v>
      </c>
      <c r="T6" s="4" t="s">
        <v>34</v>
      </c>
      <c r="U6" s="4">
        <v>550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999225884523153</v>
      </c>
      <c r="B2" s="6">
        <v>45146</v>
      </c>
      <c r="C2" s="6">
        <v>45148</v>
      </c>
      <c r="D2" s="4">
        <v>316</v>
      </c>
      <c r="E2" s="4" t="str">
        <f>VLOOKUP(A2,HOP!A:L,12,0)</f>
        <v>316.00</v>
      </c>
      <c r="F2" s="4" t="str">
        <f>VLOOKUP(A2,HOP!A:C,3,0)</f>
        <v>3746871</v>
      </c>
      <c r="G2" s="4">
        <f>D2-E2</f>
        <v>0</v>
      </c>
      <c r="H2" s="4" t="str">
        <f>$H$1&amp;F2</f>
        <v>，3746871</v>
      </c>
      <c r="I2" s="4" t="str">
        <f>VLOOKUP(A2,HOP!A:U,21,0)</f>
        <v>直连</v>
      </c>
    </row>
    <row r="3" s="4" customFormat="1" spans="1:9">
      <c r="A3" s="5">
        <v>999225886951619</v>
      </c>
      <c r="B3" s="6">
        <v>45146</v>
      </c>
      <c r="C3" s="6">
        <v>45148</v>
      </c>
      <c r="D3" s="4">
        <v>386</v>
      </c>
      <c r="E3" s="4" t="str">
        <f>VLOOKUP(A3,HOP!A:L,12,0)</f>
        <v>386.00</v>
      </c>
      <c r="F3" s="4" t="str">
        <f>VLOOKUP(A3,HOP!A:C,3,0)</f>
        <v>3747514</v>
      </c>
      <c r="G3" s="4">
        <f>D3-E3</f>
        <v>0</v>
      </c>
      <c r="H3" s="4" t="str">
        <f>$H$1&amp;F3</f>
        <v>，3747514</v>
      </c>
      <c r="I3" s="4" t="str">
        <f>VLOOKUP(A3,HOP!A:U,21,0)</f>
        <v>直连</v>
      </c>
    </row>
    <row r="4" s="4" customFormat="1" spans="1:9">
      <c r="A4" s="5">
        <v>999225908537297</v>
      </c>
      <c r="B4" s="6">
        <v>45147</v>
      </c>
      <c r="C4" s="6">
        <v>45148</v>
      </c>
      <c r="D4" s="4">
        <v>427</v>
      </c>
      <c r="E4" s="4" t="str">
        <f>VLOOKUP(A4,HOP!A:L,12,0)</f>
        <v>427.00</v>
      </c>
      <c r="F4" s="4" t="str">
        <f>VLOOKUP(A4,HOP!A:C,3,0)</f>
        <v>3751791</v>
      </c>
      <c r="G4" s="4">
        <f>D4-E4</f>
        <v>0</v>
      </c>
      <c r="H4" s="4" t="str">
        <f>$H$1&amp;F4</f>
        <v>，3751791</v>
      </c>
      <c r="I4" s="4" t="str">
        <f>VLOOKUP(A4,HOP!A:U,21,0)</f>
        <v>直连</v>
      </c>
    </row>
    <row r="5" s="4" customFormat="1" spans="1:9">
      <c r="A5" s="5">
        <v>999225908605827</v>
      </c>
      <c r="B5" s="6">
        <v>45147</v>
      </c>
      <c r="C5" s="6">
        <v>45148</v>
      </c>
      <c r="D5" s="4">
        <v>427</v>
      </c>
      <c r="E5" s="4" t="str">
        <f>VLOOKUP(A5,HOP!A:L,12,0)</f>
        <v>427.00</v>
      </c>
      <c r="F5" s="4" t="str">
        <f>VLOOKUP(A5,HOP!A:C,3,0)</f>
        <v>3751801</v>
      </c>
      <c r="G5" s="4">
        <f>D5-E5</f>
        <v>0</v>
      </c>
      <c r="H5" s="4" t="str">
        <f>$H$1&amp;F5</f>
        <v>，3751801</v>
      </c>
      <c r="I5" s="4" t="str">
        <f>VLOOKUP(A5,HOP!A:U,21,0)</f>
        <v>直连</v>
      </c>
    </row>
    <row r="6" s="4" customFormat="1" spans="1:9">
      <c r="A6" s="5">
        <v>999225912825900</v>
      </c>
      <c r="B6" s="6">
        <v>45147</v>
      </c>
      <c r="C6" s="6">
        <v>45148</v>
      </c>
      <c r="D6" s="4">
        <v>550</v>
      </c>
      <c r="E6" s="4" t="str">
        <f>VLOOKUP(A6,HOP!A:L,12,0)</f>
        <v>550.00</v>
      </c>
      <c r="F6" s="4" t="str">
        <f>VLOOKUP(A6,HOP!A:C,3,0)</f>
        <v>3753075</v>
      </c>
      <c r="G6" s="4">
        <f>D6-E6</f>
        <v>0</v>
      </c>
      <c r="H6" s="4" t="str">
        <f>$H$1&amp;F6</f>
        <v>，3753075</v>
      </c>
      <c r="I6" s="4" t="str">
        <f>VLOOKUP(A6,HOP!A:U,21,0)</f>
        <v>直连</v>
      </c>
    </row>
    <row r="8" spans="4:4">
      <c r="D8" s="4">
        <f>SUM(D2:D7)</f>
        <v>2106</v>
      </c>
    </row>
    <row r="10" spans="4:4">
      <c r="D10" s="4" t="s">
        <v>58</v>
      </c>
    </row>
    <row r="14" spans="1:1">
      <c r="A14" s="4" t="s">
        <v>59</v>
      </c>
    </row>
    <row r="15" spans="1:1">
      <c r="A15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999225912825900</v>
      </c>
      <c r="B2" s="1" t="s">
        <v>80</v>
      </c>
      <c r="C2" s="1" t="s">
        <v>81</v>
      </c>
      <c r="D2" s="1" t="s">
        <v>82</v>
      </c>
      <c r="E2" s="1" t="s">
        <v>54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999225908605827</v>
      </c>
      <c r="B3" s="1" t="s">
        <v>80</v>
      </c>
      <c r="C3" s="1" t="s">
        <v>97</v>
      </c>
      <c r="D3" s="1" t="s">
        <v>98</v>
      </c>
      <c r="E3" s="1" t="s">
        <v>46</v>
      </c>
      <c r="F3" s="1" t="s">
        <v>83</v>
      </c>
      <c r="G3" s="1" t="s">
        <v>84</v>
      </c>
      <c r="H3" s="1" t="s">
        <v>85</v>
      </c>
      <c r="I3" s="1" t="s">
        <v>99</v>
      </c>
      <c r="J3" s="1" t="s">
        <v>87</v>
      </c>
      <c r="K3" s="1" t="s">
        <v>99</v>
      </c>
      <c r="L3" s="1" t="s">
        <v>99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100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999225884523153</v>
      </c>
      <c r="B4" s="1" t="s">
        <v>101</v>
      </c>
      <c r="C4" s="1" t="s">
        <v>102</v>
      </c>
      <c r="D4" s="1" t="s">
        <v>103</v>
      </c>
      <c r="E4" s="1" t="s">
        <v>31</v>
      </c>
      <c r="F4" s="1" t="s">
        <v>80</v>
      </c>
      <c r="G4" s="1" t="s">
        <v>84</v>
      </c>
      <c r="H4" s="1" t="s">
        <v>85</v>
      </c>
      <c r="I4" s="1" t="s">
        <v>104</v>
      </c>
      <c r="J4" s="1" t="s">
        <v>87</v>
      </c>
      <c r="K4" s="1" t="s">
        <v>104</v>
      </c>
      <c r="L4" s="1" t="s">
        <v>104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105</v>
      </c>
      <c r="S4" s="1" t="s">
        <v>93</v>
      </c>
      <c r="T4" s="1" t="s">
        <v>94</v>
      </c>
      <c r="U4" s="1" t="s">
        <v>95</v>
      </c>
      <c r="V4" s="1" t="s">
        <v>96</v>
      </c>
    </row>
    <row r="5" s="1" customFormat="1" spans="1:22">
      <c r="A5" s="3">
        <v>999225908537297</v>
      </c>
      <c r="B5" s="1" t="s">
        <v>80</v>
      </c>
      <c r="C5" s="1" t="s">
        <v>106</v>
      </c>
      <c r="D5" s="1" t="s">
        <v>98</v>
      </c>
      <c r="E5" s="1" t="s">
        <v>46</v>
      </c>
      <c r="F5" s="1" t="s">
        <v>83</v>
      </c>
      <c r="G5" s="1" t="s">
        <v>84</v>
      </c>
      <c r="H5" s="1" t="s">
        <v>85</v>
      </c>
      <c r="I5" s="1" t="s">
        <v>99</v>
      </c>
      <c r="J5" s="1" t="s">
        <v>87</v>
      </c>
      <c r="K5" s="1" t="s">
        <v>99</v>
      </c>
      <c r="L5" s="1" t="s">
        <v>99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107</v>
      </c>
      <c r="S5" s="1" t="s">
        <v>93</v>
      </c>
      <c r="T5" s="1" t="s">
        <v>94</v>
      </c>
      <c r="U5" s="1" t="s">
        <v>95</v>
      </c>
      <c r="V5" s="1" t="s">
        <v>96</v>
      </c>
    </row>
    <row r="6" s="1" customFormat="1" spans="1:22">
      <c r="A6" s="3">
        <v>999225886951619</v>
      </c>
      <c r="B6" s="1" t="s">
        <v>101</v>
      </c>
      <c r="C6" s="1" t="s">
        <v>108</v>
      </c>
      <c r="D6" s="1" t="s">
        <v>109</v>
      </c>
      <c r="E6" s="1" t="s">
        <v>40</v>
      </c>
      <c r="F6" s="1" t="s">
        <v>80</v>
      </c>
      <c r="G6" s="1" t="s">
        <v>84</v>
      </c>
      <c r="H6" s="1" t="s">
        <v>85</v>
      </c>
      <c r="I6" s="1" t="s">
        <v>110</v>
      </c>
      <c r="J6" s="1" t="s">
        <v>87</v>
      </c>
      <c r="K6" s="1" t="s">
        <v>110</v>
      </c>
      <c r="L6" s="1" t="s">
        <v>110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111</v>
      </c>
      <c r="S6" s="1" t="s">
        <v>93</v>
      </c>
      <c r="T6" s="1" t="s">
        <v>94</v>
      </c>
      <c r="U6" s="1" t="s">
        <v>95</v>
      </c>
      <c r="V6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2023-08-25T01:18:41Z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