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对账!$A$1:$W$44</definedName>
  </definedNames>
  <calcPr calcId="144525"/>
</workbook>
</file>

<file path=xl/sharedStrings.xml><?xml version="1.0" encoding="utf-8"?>
<sst xmlns="http://schemas.openxmlformats.org/spreadsheetml/2006/main" count="1458" uniqueCount="528">
  <si>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</si>
  <si>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</si>
  <si>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</si>
  <si>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</si>
  <si>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</si>
  <si>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</si>
  <si>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</si>
  <si>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</si>
  <si>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</si>
  <si>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</si>
  <si>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</si>
  <si>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</si>
  <si>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</si>
  <si>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</si>
  <si>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</si>
  <si>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</si>
  <si>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</si>
  <si>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</si>
  <si>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</si>
  <si>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</si>
  <si>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</si>
  <si>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</si>
  <si>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</si>
  <si>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</si>
  <si>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</si>
  <si>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999225886968352	</t>
  </si>
  <si>
    <t>Ctrip</t>
  </si>
  <si>
    <t>正常</t>
  </si>
  <si>
    <t>[乔治市]加拉歪路G酒店(G Hotel Kelawai)(37210486)</t>
  </si>
  <si>
    <t>豪华房&lt;2人入住&gt;&lt;不退款&gt;&lt;早餐&gt;</t>
  </si>
  <si>
    <t>USD</t>
  </si>
  <si>
    <t>Koh/Annabelle Jing Yi</t>
  </si>
  <si>
    <t>CA5326230824USD</t>
  </si>
  <si>
    <t>未提现</t>
  </si>
  <si>
    <t>携程开票</t>
  </si>
  <si>
    <t xml:space="preserve">3747518	</t>
  </si>
  <si>
    <t xml:space="preserve">23430944	</t>
  </si>
  <si>
    <t xml:space="preserve">999226033369938	</t>
  </si>
  <si>
    <t>[首尔]埃斯酒店(The Ace Hotel)(39668535)</t>
  </si>
  <si>
    <t>尊贵房&lt;2人入住&gt;&lt;不退款&gt;</t>
  </si>
  <si>
    <t>WANG/WENHU,LI/HEWEI</t>
  </si>
  <si>
    <t xml:space="preserve">3778712	</t>
  </si>
  <si>
    <t xml:space="preserve">995374620	</t>
  </si>
  <si>
    <t xml:space="preserve">999226077594733	</t>
  </si>
  <si>
    <t>[清迈]拉林金达温泉度假酒店(Rarin Jinda Wellness Spa Resort)(40724204)</t>
  </si>
  <si>
    <t>YUAN/YAN,YUAN/QIANHUI</t>
  </si>
  <si>
    <t xml:space="preserve">3790507	</t>
  </si>
  <si>
    <t xml:space="preserve">	</t>
  </si>
  <si>
    <t xml:space="preserve">999226078735084	</t>
  </si>
  <si>
    <t>[乌隆他尼]文明酒店(Civilize Hotel)(39655803)</t>
  </si>
  <si>
    <t>豪华豪华客房&lt;2人入住&gt;&lt;不退款&gt;&lt;早餐&gt;</t>
  </si>
  <si>
    <t>somchao/nonglak</t>
  </si>
  <si>
    <t xml:space="preserve">3790716	</t>
  </si>
  <si>
    <t xml:space="preserve">999226078786192	</t>
  </si>
  <si>
    <t>高级双床房&lt;2人入住&gt;&lt;不退款&gt;&lt;早餐&gt;</t>
  </si>
  <si>
    <t xml:space="preserve">3790725	</t>
  </si>
  <si>
    <t xml:space="preserve">999226109608596	</t>
  </si>
  <si>
    <t>[西归浦市]港口景观酷普市酒店(Co-op City Hotel Harborview)(70662137)</t>
  </si>
  <si>
    <t>海洋双人床房&lt;2人入住&gt;&lt;不退款&gt;</t>
  </si>
  <si>
    <t>CHOI/SUNGBIN</t>
  </si>
  <si>
    <t xml:space="preserve">3792982	</t>
  </si>
  <si>
    <t xml:space="preserve">26114640915	</t>
  </si>
  <si>
    <t>[沙美岛]沙美迪别墅度假村(Samed Villa Resort)(44686939)</t>
  </si>
  <si>
    <t>豪华园景房&lt;2人入住&gt;&lt;不退款&gt;</t>
  </si>
  <si>
    <t>HUANG/DiXi,Dai/Cimei,Huang/Weilong,Huang/Qizhi</t>
  </si>
  <si>
    <t xml:space="preserve">3794440	</t>
  </si>
  <si>
    <t>取消</t>
  </si>
  <si>
    <t xml:space="preserve">999226117375510	</t>
  </si>
  <si>
    <t>[曼谷]曼谷素坤逸航站 21 中心酒店(Grande Centre Point Hotel Terminal 21)(37197363)</t>
  </si>
  <si>
    <t>豪华尊贵房&lt;1&gt;&lt;2人入住&gt;&lt;不退款&gt;</t>
  </si>
  <si>
    <t>HWANG/YOONAH</t>
  </si>
  <si>
    <t xml:space="preserve">3795376	</t>
  </si>
  <si>
    <t xml:space="preserve">999226131638165	</t>
  </si>
  <si>
    <t>LEE/SEOKHEE</t>
  </si>
  <si>
    <t xml:space="preserve">3799588	</t>
  </si>
  <si>
    <t xml:space="preserve">999226134061045	</t>
  </si>
  <si>
    <t>[Rasah]塞伦班棕榈酒店(Palm Seremban Hotel)(38635598)</t>
  </si>
  <si>
    <t>豪华房 禁烟&lt;2人入住&gt;&lt;不退款&gt;&lt;早餐&gt;</t>
  </si>
  <si>
    <t>ZAKARIA/ZAMZURI</t>
  </si>
  <si>
    <t xml:space="preserve">3800201	</t>
  </si>
  <si>
    <t xml:space="preserve">999226134652958	</t>
  </si>
  <si>
    <t>[Lebak Gede]万隆蒂巴蒂尤古尔尼欧酒店 - 阿斯顿酒店(Neo Dipatiukur Bandung by Aston)(39049211)</t>
  </si>
  <si>
    <t>尼欧房&lt;2人入住&gt;&lt;不退款&gt;</t>
  </si>
  <si>
    <t>FALAQ/FAHRUL</t>
  </si>
  <si>
    <t xml:space="preserve">3800420	</t>
  </si>
  <si>
    <t xml:space="preserve">999226138227205	</t>
  </si>
  <si>
    <t>[首尔]东大门瓦提卡酒店(Vatica Hotel Dongdaemun)(39043583)</t>
  </si>
  <si>
    <t>标准大床房&lt;2人入住&gt;&lt;不退款&gt;</t>
  </si>
  <si>
    <t>SUN/RUIDONG</t>
  </si>
  <si>
    <t xml:space="preserve">3801639	</t>
  </si>
  <si>
    <t xml:space="preserve">999226140321956	</t>
  </si>
  <si>
    <t>[新山]GBW酒店(Gbw Hotel)(37223635)</t>
  </si>
  <si>
    <t>行政大号床间&lt;2人入住&gt;&lt;不退款&gt;</t>
  </si>
  <si>
    <t>LI/JINGWEN</t>
  </si>
  <si>
    <t xml:space="preserve">3802455	</t>
  </si>
  <si>
    <t xml:space="preserve">confirmed	</t>
  </si>
  <si>
    <t xml:space="preserve">999226140926461	</t>
  </si>
  <si>
    <t>[曼谷]赛隆森林专属公寓(Silom Forest Exclusive Residence)(48436399)</t>
  </si>
  <si>
    <t>行政一室房&lt;2人入住&gt;&lt;不退款&gt;</t>
  </si>
  <si>
    <t>YE/XUDONG,MA/YANYU</t>
  </si>
  <si>
    <t xml:space="preserve">3802743	</t>
  </si>
  <si>
    <t xml:space="preserve">999226143413889	</t>
  </si>
  <si>
    <t>[曼谷]曼谷四翼酒店(The Four Wings Hotel Bangkok)(37210090)</t>
  </si>
  <si>
    <t>雅致楼层房&lt;2人入住&gt;&lt;不退款&gt;</t>
  </si>
  <si>
    <t>HAMMEL/OLIVER</t>
  </si>
  <si>
    <t xml:space="preserve">3803939	</t>
  </si>
  <si>
    <t xml:space="preserve">999226143501105	</t>
  </si>
  <si>
    <t>[沙美岛]辣椒酒店及餐厅(Chilli Hotel&amp;Restaurant)(44698435)</t>
  </si>
  <si>
    <t>客房(双床)&lt;2人入住&gt;&lt;不退款&gt;&lt;早餐&gt;</t>
  </si>
  <si>
    <t>TAN/LIU,CHENG/PEIYUN</t>
  </si>
  <si>
    <t xml:space="preserve">3803960	</t>
  </si>
  <si>
    <t xml:space="preserve">999226145588644	</t>
  </si>
  <si>
    <t>[芭堤雅]五季酒店(Season Five Hotel)(37223739)</t>
  </si>
  <si>
    <t>高级双人房&lt;2人入住&gt;&lt;不退款&gt;</t>
  </si>
  <si>
    <t>LI/KE</t>
  </si>
  <si>
    <t xml:space="preserve">3805735	</t>
  </si>
  <si>
    <t xml:space="preserve">999226145667413	</t>
  </si>
  <si>
    <t>[探耶武里]PP @ 兰实酒店(PP@Hotel Rangsit)(44688091)</t>
  </si>
  <si>
    <t>高级双人床房&lt;2人入住&gt;&lt;不退款&gt;</t>
  </si>
  <si>
    <t>RUANGKAJHON/PONGPAT</t>
  </si>
  <si>
    <t xml:space="preserve">3805936	</t>
  </si>
  <si>
    <t xml:space="preserve">999226145800793	</t>
  </si>
  <si>
    <t>[新山]超级 OYO 246 林克旅馆(Super OYO 246 Link Inn)(39682125)</t>
  </si>
  <si>
    <t>标准双床房&lt;2人入住&gt;&lt;不退款&gt;</t>
  </si>
  <si>
    <t>KANTH/SREE</t>
  </si>
  <si>
    <t xml:space="preserve">3806005	</t>
  </si>
  <si>
    <t xml:space="preserve">999226146163537	</t>
  </si>
  <si>
    <t>[马六甲]生活亚洲度假酒店(Living Asia Resort and Spa)(37212023)</t>
  </si>
  <si>
    <t>园景房&lt;2人入住&gt;&lt;不退款&gt;&lt;早餐&gt;</t>
  </si>
  <si>
    <t>RUSNIA/RUSNIA</t>
  </si>
  <si>
    <t xml:space="preserve">3806355	</t>
  </si>
  <si>
    <t xml:space="preserve">999226146410701	</t>
  </si>
  <si>
    <t>MAHARANI PUTRI DIANOVZKI/ASHILAH</t>
  </si>
  <si>
    <t xml:space="preserve">3806675	</t>
  </si>
  <si>
    <t xml:space="preserve">999226146540417	</t>
  </si>
  <si>
    <t>至尊豪华房&lt;2人入住&gt;&lt;不退款&gt;</t>
  </si>
  <si>
    <t>LEE/CHUN MAN</t>
  </si>
  <si>
    <t xml:space="preserve">3806741	</t>
  </si>
  <si>
    <t xml:space="preserve">999226147109508	</t>
  </si>
  <si>
    <t>[吉隆坡]科穆勒生活酒店(Komune Living)(70666538)</t>
  </si>
  <si>
    <t>思想家工作室房2&lt;2人入住&gt;&lt;不退款&gt;</t>
  </si>
  <si>
    <t>NIK ISMAIL/NIK EZAMI</t>
  </si>
  <si>
    <t xml:space="preserve">3807074	</t>
  </si>
  <si>
    <t xml:space="preserve">65126651-1	</t>
  </si>
  <si>
    <t xml:space="preserve">999226147698252	</t>
  </si>
  <si>
    <t>[曼谷]考山皇宫酒店（原考山皇宫旅馆）(Khaosan Palace Hotel)(39042967)</t>
  </si>
  <si>
    <t>灿烂双人床房&lt;2人入住&gt;&lt;不退款&gt;</t>
  </si>
  <si>
    <t>PROMDEE/KANLAYANEE,PASOMPUECH/PANITA</t>
  </si>
  <si>
    <t xml:space="preserve">3807384	</t>
  </si>
  <si>
    <t xml:space="preserve">-71149751	</t>
  </si>
  <si>
    <t xml:space="preserve">999226148225434	</t>
  </si>
  <si>
    <t>[乌隆他尼]松恩树大厦酒店(Soontree House)(48410806)</t>
  </si>
  <si>
    <t>标准双人房&lt;2人入住&gt;&lt;不退款&gt;</t>
  </si>
  <si>
    <t>SONAGMUEANG/KHEMIKA</t>
  </si>
  <si>
    <t xml:space="preserve">3807964	</t>
  </si>
  <si>
    <t xml:space="preserve">999226148281411	</t>
  </si>
  <si>
    <t>[曼谷]珊兰广场酒店(Samran Place Hotel)(37214827)</t>
  </si>
  <si>
    <t>高级双床房&lt;2人入住&gt;&lt;不退款&gt;</t>
  </si>
  <si>
    <t>NOOKERD/PUNPIPHUK</t>
  </si>
  <si>
    <t xml:space="preserve">3807991	</t>
  </si>
  <si>
    <t xml:space="preserve">999226148324275	</t>
  </si>
  <si>
    <t>[新加坡]遨堡圣淘沙酒店 - 远东集团(The Outpost Hotel Sentosa by Far East Hospitality)(44703155)</t>
  </si>
  <si>
    <t>海景豪华房&lt;2人入住&gt;&lt;不退款&gt;</t>
  </si>
  <si>
    <t>Wang/Kai</t>
  </si>
  <si>
    <t xml:space="preserve">3808015	</t>
  </si>
  <si>
    <t xml:space="preserve">999226148391336	</t>
  </si>
  <si>
    <t>[马西]薰衣草珀玛斯赞堡酒店(Lavender Inn Permas)(44699054)</t>
  </si>
  <si>
    <t>SIM/CHEE CHING</t>
  </si>
  <si>
    <t xml:space="preserve">3808132	</t>
  </si>
  <si>
    <t xml:space="preserve">999226148488115	</t>
  </si>
  <si>
    <t>[Kuala Kuantan]城市时代酒店(City Times Hotel)(48318051)</t>
  </si>
  <si>
    <t>豪华特大床房&lt;2人入住&gt;&lt;不退款&gt;</t>
  </si>
  <si>
    <t>FARIDZUAN/NADIA</t>
  </si>
  <si>
    <t xml:space="preserve">3808177	</t>
  </si>
  <si>
    <t xml:space="preserve">999226148934713	</t>
  </si>
  <si>
    <t>[曼谷]维瓦居家酒店(Viva Residence)(48436482)</t>
  </si>
  <si>
    <t>CHAJANDEE/WISA</t>
  </si>
  <si>
    <t xml:space="preserve">3808646	</t>
  </si>
  <si>
    <t xml:space="preserve">999226148966585	</t>
  </si>
  <si>
    <t>[中雅加达]雅加达阿雅娜中央广场酒店(AYANA Midplaza Jakarta)(37243956)</t>
  </si>
  <si>
    <t>豪华房&lt;2人入住&gt;&lt;不退款&gt;</t>
  </si>
  <si>
    <t>WANG/SHUCHEN</t>
  </si>
  <si>
    <t xml:space="preserve">3808665	</t>
  </si>
  <si>
    <t xml:space="preserve">999226149069944	</t>
  </si>
  <si>
    <t>[乌隆他尼]乌隆他尼布朗苑酒店(Brown House Hotel by Blu Monkey)(37212481)</t>
  </si>
  <si>
    <t>豪华双床房&lt;2人入住&gt;&lt;不退款&gt;</t>
  </si>
  <si>
    <t>KHLUNGWICHA/PARICHAT</t>
  </si>
  <si>
    <t xml:space="preserve">3808716	</t>
  </si>
  <si>
    <t xml:space="preserve">999226185231450	</t>
  </si>
  <si>
    <t>KONGWAO/PATCHARIND</t>
  </si>
  <si>
    <t xml:space="preserve">3809486	</t>
  </si>
  <si>
    <t xml:space="preserve">999226186035450	</t>
  </si>
  <si>
    <t>[三马拉汉县]校园枢纽留宿之地酒店(Place2Stay Campus Hub)(44681867)</t>
  </si>
  <si>
    <t>标准大型双人房&lt;2人入住&gt;&lt;不退款&gt;</t>
  </si>
  <si>
    <t>ELLI/RAHMAT</t>
  </si>
  <si>
    <t xml:space="preserve">3809694	</t>
  </si>
  <si>
    <t xml:space="preserve">999226187538306	</t>
  </si>
  <si>
    <t>WANG/YANGYANG</t>
  </si>
  <si>
    <t xml:space="preserve">3809996	</t>
  </si>
  <si>
    <t xml:space="preserve">999226188400277	</t>
  </si>
  <si>
    <t>[兰卡威]OYO 89890 米拉2号汽车旅馆(Mila Motel 2)(48367030)</t>
  </si>
  <si>
    <t>豪华双人床房&lt;2人入住&gt;&lt;不退款&gt;</t>
  </si>
  <si>
    <t>ISHAM/MOHAMMAD</t>
  </si>
  <si>
    <t xml:space="preserve">3810122	</t>
  </si>
  <si>
    <t xml:space="preserve">999226188879755	</t>
  </si>
  <si>
    <t>[Pasirsari]西卡朗高级商务酒店(PrimeBiz Cikarang)(39672549)</t>
  </si>
  <si>
    <t>高级房间&lt;2人入住&gt;&lt;不退款&gt;</t>
  </si>
  <si>
    <t>APRILIA/CUT</t>
  </si>
  <si>
    <t xml:space="preserve">3810338	</t>
  </si>
  <si>
    <t xml:space="preserve">999226190088028	</t>
  </si>
  <si>
    <t>[丹戎本雅]丹绒点住宅酒店(Tanjung Point Residences)(44704591)</t>
  </si>
  <si>
    <t>一室公寓&lt;2人入住&gt;&lt;不退款&gt;</t>
  </si>
  <si>
    <t>NIKO/LAW</t>
  </si>
  <si>
    <t xml:space="preserve">3810658	</t>
  </si>
  <si>
    <t xml:space="preserve">21649695	</t>
  </si>
  <si>
    <t xml:space="preserve">999226190299265	</t>
  </si>
  <si>
    <t>[Pandang]瑞士-贝林帕纳库康酒店(Swiss-Belinn Panakkukang)(40740727)</t>
  </si>
  <si>
    <t>高级房, 1 张特大床&lt;2人入住&gt;&lt;不退款&gt;</t>
  </si>
  <si>
    <t>CHOI/BONG YOUNG</t>
  </si>
  <si>
    <t xml:space="preserve">3810690	</t>
  </si>
  <si>
    <t xml:space="preserve">8452680	</t>
  </si>
  <si>
    <t xml:space="preserve">999226190814937	</t>
  </si>
  <si>
    <t>[莎阿南]超级 OYO 258 SMC 阿拉姆大道酒店(Super OYO 258 Hotel SMC Alam Avenue)(39684355)</t>
  </si>
  <si>
    <t>HUSIN/MUHAMAD QAMARUUL</t>
  </si>
  <si>
    <t xml:space="preserve">3810937	</t>
  </si>
  <si>
    <t xml:space="preserve">999226192384870	</t>
  </si>
  <si>
    <t>[土龙木]新城市贝卡麦克斯酒店(Becamex Hotel New City)(37211248)</t>
  </si>
  <si>
    <t>一卧室特大床套房&lt;2人入住&gt;&lt;不退款&gt;&lt;早餐&gt;</t>
  </si>
  <si>
    <t>Jiang/Lingfeng</t>
  </si>
  <si>
    <t xml:space="preserve">3811377	</t>
  </si>
  <si>
    <t xml:space="preserve">999226193005194	</t>
  </si>
  <si>
    <t>[曼谷]旅行者旅舍(Travelier Hostel)(39636288)</t>
  </si>
  <si>
    <t>大床客房&lt;2人入住&gt;&lt;不退款&gt;</t>
  </si>
  <si>
    <t>QU/JIAKUN</t>
  </si>
  <si>
    <t xml:space="preserve">3811537	</t>
  </si>
  <si>
    <t xml:space="preserve">999226193144362	</t>
  </si>
  <si>
    <t>[乌汶]章苏达湖景酒店(Chansuda Lake View Hotel)(39683946)</t>
  </si>
  <si>
    <t>PARNPIANSIL/JUMRAT</t>
  </si>
  <si>
    <t xml:space="preserve">3811551	</t>
  </si>
  <si>
    <t>,</t>
  </si>
  <si>
    <t>USD 3838.81</t>
  </si>
  <si>
    <t>A230824103032911</t>
  </si>
  <si>
    <t>A230824103215911</t>
  </si>
  <si>
    <t>USD / HKD 当前参考汇率: 7.84151</t>
  </si>
  <si>
    <t>总计：3838.81 USD/
30102.07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</si>
  <si>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</si>
  <si>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</si>
  <si>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</si>
  <si>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</si>
  <si>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</si>
  <si>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</si>
  <si>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</si>
  <si>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</si>
  <si>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</si>
  <si>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</si>
  <si>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</si>
  <si>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</si>
  <si>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</si>
  <si>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</si>
  <si>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</si>
  <si>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</si>
  <si>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</si>
  <si>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</si>
  <si>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</si>
  <si>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2023-08-20</t>
  </si>
  <si>
    <t>3811551</t>
  </si>
  <si>
    <t>章苏达湖景酒店</t>
  </si>
  <si>
    <t>PARNPIANSIL JUMRAT</t>
  </si>
  <si>
    <t>2023-08-21</t>
  </si>
  <si>
    <t>退房日周结</t>
  </si>
  <si>
    <t>116.56</t>
  </si>
  <si>
    <t>15.96</t>
  </si>
  <si>
    <t>0</t>
  </si>
  <si>
    <t>0.00</t>
  </si>
  <si>
    <t>携程盛景国际直连</t>
  </si>
  <si>
    <t>01.010677</t>
  </si>
  <si>
    <t>2023-08-20 22:17:05</t>
  </si>
  <si>
    <t>否</t>
  </si>
  <si>
    <t>汇智国际旅游发展有限公司</t>
  </si>
  <si>
    <t>直连</t>
  </si>
  <si>
    <t>泰国</t>
  </si>
  <si>
    <t>3811537</t>
  </si>
  <si>
    <t>特拉维里耶青年旅舍</t>
  </si>
  <si>
    <t>QU JIAKUN</t>
  </si>
  <si>
    <t>323.68</t>
  </si>
  <si>
    <t>44.32</t>
  </si>
  <si>
    <t>2023-08-20 22:09:57</t>
  </si>
  <si>
    <t>3811377</t>
  </si>
  <si>
    <t>土龙木新城贝卡梅克斯酒店</t>
  </si>
  <si>
    <t>Jiang Lingfeng</t>
  </si>
  <si>
    <t>455.00</t>
  </si>
  <si>
    <t>62.30</t>
  </si>
  <si>
    <t>2023-08-20 21:37:51</t>
  </si>
  <si>
    <t>越南</t>
  </si>
  <si>
    <t>3810937</t>
  </si>
  <si>
    <t xml:space="preserve"> 258 SMC 阿拉姆大道酒店</t>
  </si>
  <si>
    <t>HUSIN MUHAMAD QAMARUUL</t>
  </si>
  <si>
    <t>200.69</t>
  </si>
  <si>
    <t>27.48</t>
  </si>
  <si>
    <t>2023-08-20 20:14:32</t>
  </si>
  <si>
    <t>马来西亚</t>
  </si>
  <si>
    <t>3810690</t>
  </si>
  <si>
    <t>瑞士-贝林帕纳库康酒店</t>
  </si>
  <si>
    <t>CHOI BONG YOUNG</t>
  </si>
  <si>
    <t>212.38</t>
  </si>
  <si>
    <t>29.08</t>
  </si>
  <si>
    <t>2023-08-20 19:46:25</t>
  </si>
  <si>
    <t>印度尼西亚</t>
  </si>
  <si>
    <t>3810658</t>
  </si>
  <si>
    <t>丹绒望角公寓式套房</t>
  </si>
  <si>
    <t>NIKO LAW</t>
  </si>
  <si>
    <t>367.72</t>
  </si>
  <si>
    <t>50.35</t>
  </si>
  <si>
    <t>2023-08-20 19:34:45</t>
  </si>
  <si>
    <t>3810338</t>
  </si>
  <si>
    <t>西卡朗高级商务酒店</t>
  </si>
  <si>
    <t>APRILIA CUT</t>
  </si>
  <si>
    <t>113.64</t>
  </si>
  <si>
    <t>15.56</t>
  </si>
  <si>
    <t>2023-08-20 18:26:36</t>
  </si>
  <si>
    <t>3810122</t>
  </si>
  <si>
    <t>米拉 2 号汽车旅馆</t>
  </si>
  <si>
    <t>ISHAM MOHAMMAD</t>
  </si>
  <si>
    <t>80.85</t>
  </si>
  <si>
    <t>11.07</t>
  </si>
  <si>
    <t>2023-08-20 17:59:05</t>
  </si>
  <si>
    <t>3809996</t>
  </si>
  <si>
    <t>遨堡圣淘沙酒店</t>
  </si>
  <si>
    <t>WANG YANGYANG</t>
  </si>
  <si>
    <t>1483.23</t>
  </si>
  <si>
    <t>203.09</t>
  </si>
  <si>
    <t>2023-08-20 17:11:48</t>
  </si>
  <si>
    <t>新加坡</t>
  </si>
  <si>
    <t>3809694</t>
  </si>
  <si>
    <t>校园枢纽留宿之地酒店</t>
  </si>
  <si>
    <t>ELLI RAHMAT</t>
  </si>
  <si>
    <t>106.48</t>
  </si>
  <si>
    <t>14.58</t>
  </si>
  <si>
    <t>2023-08-20 16:12:04</t>
  </si>
  <si>
    <t>3809486</t>
  </si>
  <si>
    <t>维瓦公寓</t>
  </si>
  <si>
    <t>KONGWAO PATCHARIND</t>
  </si>
  <si>
    <t>114.81</t>
  </si>
  <si>
    <t>15.72</t>
  </si>
  <si>
    <t>2023-08-20 15:44:25</t>
  </si>
  <si>
    <t>3808716</t>
  </si>
  <si>
    <t>乌隆他尼布朗苑酒店</t>
  </si>
  <si>
    <t>KHLUNGWICHA PARICHAT</t>
  </si>
  <si>
    <t>216.76</t>
  </si>
  <si>
    <t>29.68</t>
  </si>
  <si>
    <t>2023-08-20 12:59:26</t>
  </si>
  <si>
    <t>3808665</t>
  </si>
  <si>
    <t>雅加达阿雅娜中央广场酒店</t>
  </si>
  <si>
    <t>WANG SHUCHEN</t>
  </si>
  <si>
    <t>989.38</t>
  </si>
  <si>
    <t>135.47</t>
  </si>
  <si>
    <t>2023-08-20 12:36:20</t>
  </si>
  <si>
    <t>3808646</t>
  </si>
  <si>
    <t>CHAJANDEE WISA</t>
  </si>
  <si>
    <t>120.87</t>
  </si>
  <si>
    <t>16.55</t>
  </si>
  <si>
    <t>2023-08-20 12:29:05</t>
  </si>
  <si>
    <t>3808177</t>
  </si>
  <si>
    <t>城市时代酒店</t>
  </si>
  <si>
    <t>FARIDZUAN NADIA</t>
  </si>
  <si>
    <t>64.12</t>
  </si>
  <si>
    <t>8.78</t>
  </si>
  <si>
    <t>2023-08-20 10:44:48</t>
  </si>
  <si>
    <t>3808132</t>
  </si>
  <si>
    <t>薰衣草珀玛斯赞堡酒店</t>
  </si>
  <si>
    <t>SIM CHEE CHING</t>
  </si>
  <si>
    <t>107.65</t>
  </si>
  <si>
    <t>14.74</t>
  </si>
  <si>
    <t>2023-08-20 10:18:34</t>
  </si>
  <si>
    <t>3807991</t>
  </si>
  <si>
    <t>曼谷善兰酒店</t>
  </si>
  <si>
    <t>NOOKERD PUNPIPHUK</t>
  </si>
  <si>
    <t>261.90</t>
  </si>
  <si>
    <t>35.86</t>
  </si>
  <si>
    <t>2023-08-20 09:46:24</t>
  </si>
  <si>
    <t>3807964</t>
  </si>
  <si>
    <t>松恩树大厦酒店</t>
  </si>
  <si>
    <t>SONAGMUEANG KHEMIKA</t>
  </si>
  <si>
    <t>99.98</t>
  </si>
  <si>
    <t>13.69</t>
  </si>
  <si>
    <t>2023-08-20 09:28:23</t>
  </si>
  <si>
    <t>3807384</t>
  </si>
  <si>
    <t>考山皇宫酒店（原考山皇宫旅馆）</t>
  </si>
  <si>
    <t>PROMDEE KANLAYANEE,PASOMPUECH PANITA</t>
  </si>
  <si>
    <t>140.00</t>
  </si>
  <si>
    <t>19.17</t>
  </si>
  <si>
    <t>2023-08-20 01:24:19</t>
  </si>
  <si>
    <t>2023-08-19</t>
  </si>
  <si>
    <t>3807074</t>
  </si>
  <si>
    <t>克幕居家酒店</t>
  </si>
  <si>
    <t>NIK ISMAIL NIK EZAMI</t>
  </si>
  <si>
    <t>262.99</t>
  </si>
  <si>
    <t>36.03</t>
  </si>
  <si>
    <t>2023-08-19 22:39:47</t>
  </si>
  <si>
    <t>3806741</t>
  </si>
  <si>
    <t>曼谷素坤逸航站 21 中心酒店 (政府卫生认证)</t>
  </si>
  <si>
    <t>LEE CHUN MAN</t>
  </si>
  <si>
    <t>1141.98</t>
  </si>
  <si>
    <t>156.45</t>
  </si>
  <si>
    <t>2023-08-20 11:03:01</t>
  </si>
  <si>
    <t>直采</t>
  </si>
  <si>
    <t>3806675</t>
  </si>
  <si>
    <t>万隆蒂巴蒂尤古尔尼欧酒店 - 阿斯顿酒店</t>
  </si>
  <si>
    <t>MAHARANI PUTRI DIANOVZKI ASHILAH</t>
  </si>
  <si>
    <t>224.60</t>
  </si>
  <si>
    <t>30.77</t>
  </si>
  <si>
    <t>2023-08-19 20:27:44</t>
  </si>
  <si>
    <t>3806355</t>
  </si>
  <si>
    <t>生活亚洲度假酒店</t>
  </si>
  <si>
    <t>RUSNIA RUSNIA</t>
  </si>
  <si>
    <t>426.94</t>
  </si>
  <si>
    <t>58.49</t>
  </si>
  <si>
    <t>2023-08-19 19:39:58</t>
  </si>
  <si>
    <t>3806005</t>
  </si>
  <si>
    <t>超级  246 林克旅馆</t>
  </si>
  <si>
    <t>KANTH SREE</t>
  </si>
  <si>
    <t>218.03</t>
  </si>
  <si>
    <t>29.87</t>
  </si>
  <si>
    <t>2023-08-19 18:28:54</t>
  </si>
  <si>
    <t>3805936</t>
  </si>
  <si>
    <t>曼谷皮皮@酒店</t>
  </si>
  <si>
    <t>RUANGKAJHON PONGPAT</t>
  </si>
  <si>
    <t>131.10</t>
  </si>
  <si>
    <t>17.96</t>
  </si>
  <si>
    <t>2023-08-19 18:02:46</t>
  </si>
  <si>
    <t>3805735</t>
  </si>
  <si>
    <t>芭提雅五季酒店</t>
  </si>
  <si>
    <t>LI KE</t>
  </si>
  <si>
    <t>281.83</t>
  </si>
  <si>
    <t>38.61</t>
  </si>
  <si>
    <t>2023-08-19 17:47:39</t>
  </si>
  <si>
    <t>3803960</t>
  </si>
  <si>
    <t>辣椒酒店及餐厅</t>
  </si>
  <si>
    <t>TAN LIU,CHENG PEIYUN</t>
  </si>
  <si>
    <t>449.13</t>
  </si>
  <si>
    <t>61.53</t>
  </si>
  <si>
    <t>2023-08-19 11:37:22</t>
  </si>
  <si>
    <t>3803939</t>
  </si>
  <si>
    <t>曼谷四翼酒店</t>
  </si>
  <si>
    <t>HAMMEL OLIVER</t>
  </si>
  <si>
    <t>920.44</t>
  </si>
  <si>
    <t>126.10</t>
  </si>
  <si>
    <t>2023-08-19 11:28:32</t>
  </si>
  <si>
    <t>3802743</t>
  </si>
  <si>
    <t>曼谷西隆森林酒店</t>
  </si>
  <si>
    <t>YE XUDONG,MA YANYU</t>
  </si>
  <si>
    <t>666.07</t>
  </si>
  <si>
    <t>91.22</t>
  </si>
  <si>
    <t>2023-08-19 00:32:56</t>
  </si>
  <si>
    <t>2023-08-18</t>
  </si>
  <si>
    <t>3802455</t>
  </si>
  <si>
    <t>GBW酒店</t>
  </si>
  <si>
    <t>LI JINGWEN</t>
  </si>
  <si>
    <t>763.18</t>
  </si>
  <si>
    <t>104.52</t>
  </si>
  <si>
    <t>2023-08-18 23:20:07</t>
  </si>
  <si>
    <t>3801639</t>
  </si>
  <si>
    <t>东大门瓦提卡酒店</t>
  </si>
  <si>
    <t>SUN RUIDONG</t>
  </si>
  <si>
    <t>406.13</t>
  </si>
  <si>
    <t>55.62</t>
  </si>
  <si>
    <t>2023-08-18 20:17:27</t>
  </si>
  <si>
    <t>韩国</t>
  </si>
  <si>
    <t>3800420</t>
  </si>
  <si>
    <t>FALAQ FAHRUL</t>
  </si>
  <si>
    <t>191.09</t>
  </si>
  <si>
    <t>26.17</t>
  </si>
  <si>
    <t>2023-08-18 16:34:51</t>
  </si>
  <si>
    <t>3800201</t>
  </si>
  <si>
    <t>棕榈芙蓉大酒店</t>
  </si>
  <si>
    <t>ZAKARIA ZAMZURI</t>
  </si>
  <si>
    <t>371.88</t>
  </si>
  <si>
    <t>50.93</t>
  </si>
  <si>
    <t>2023-08-18 15:57:10</t>
  </si>
  <si>
    <t>3799588</t>
  </si>
  <si>
    <t>LEE SEOKHEE</t>
  </si>
  <si>
    <t>2252.53</t>
  </si>
  <si>
    <t>308.49</t>
  </si>
  <si>
    <t>2023-08-18 13:29:47</t>
  </si>
  <si>
    <t>2023-08-17</t>
  </si>
  <si>
    <t>3795376</t>
  </si>
  <si>
    <t>HWANG YOONAH</t>
  </si>
  <si>
    <t>2391.54</t>
  </si>
  <si>
    <t>326.90</t>
  </si>
  <si>
    <t>2023-08-17 15:56:47</t>
  </si>
  <si>
    <t>3792982</t>
  </si>
  <si>
    <t>港景合作城市酒店</t>
  </si>
  <si>
    <t>CHOI SUNGBIN</t>
  </si>
  <si>
    <t>1017.20</t>
  </si>
  <si>
    <t>139.26</t>
  </si>
  <si>
    <t>2023-08-17 00:23:35</t>
  </si>
  <si>
    <t>2023-08-16</t>
  </si>
  <si>
    <t>3790725</t>
  </si>
  <si>
    <t>文明酒店</t>
  </si>
  <si>
    <t>somchao nonglak</t>
  </si>
  <si>
    <t>232.93</t>
  </si>
  <si>
    <t>31.89</t>
  </si>
  <si>
    <t>2023-08-16 16:41:01</t>
  </si>
  <si>
    <t>3790716</t>
  </si>
  <si>
    <t>366.02</t>
  </si>
  <si>
    <t>50.11</t>
  </si>
  <si>
    <t>2023-08-16 16:36:08</t>
  </si>
  <si>
    <t>3790507</t>
  </si>
  <si>
    <t>拉林金达温泉度假酒店</t>
  </si>
  <si>
    <t>YUAN YAN,YUAN QIANHUI</t>
  </si>
  <si>
    <t>1417.62</t>
  </si>
  <si>
    <t>194.08</t>
  </si>
  <si>
    <t>2023-08-16 16:40:00</t>
  </si>
  <si>
    <t>2023-08-14</t>
  </si>
  <si>
    <t>3778712</t>
  </si>
  <si>
    <t>艾斯酒店</t>
  </si>
  <si>
    <t>WANG WENHU,LI HEWEI</t>
  </si>
  <si>
    <t>2023-08-15</t>
  </si>
  <si>
    <t>6581.57</t>
  </si>
  <si>
    <t>906.84</t>
  </si>
  <si>
    <t>2023-08-14 09:13:18</t>
  </si>
  <si>
    <t>2023-08-07</t>
  </si>
  <si>
    <t>3747518</t>
  </si>
  <si>
    <t>加拉歪路G酒店</t>
  </si>
  <si>
    <t>Koh Annabelle Jing Yi</t>
  </si>
  <si>
    <t>1679.93</t>
  </si>
  <si>
    <t>233.58</t>
  </si>
  <si>
    <t>2023-08-08 10:25:42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</si>
</sst>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518160</xdr:colOff>
      <xdr:row>48</xdr:row>
      <xdr:rowOff>7620</xdr:rowOff>
    </xdr:from>
    <xdr:to>
      <xdr:col>17</xdr:col>
      <xdr:colOff>365760</xdr:colOff>
      <xdr:row>54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0360" y="8420100"/>
          <a:ext cx="9448800" cy="1264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45157</v>
      </c>
      <c r="G2" s="6">
        <v>45159</v>
      </c>
      <c r="H2" s="4">
        <v>1</v>
      </c>
      <c r="I2" s="4">
        <v>2</v>
      </c>
      <c r="J2" s="4">
        <v>2</v>
      </c>
      <c r="K2" s="4" t="s">
        <v>30</v>
      </c>
      <c r="L2" s="4">
        <v>233.58</v>
      </c>
      <c r="M2" s="4">
        <v>233.58</v>
      </c>
      <c r="N2" s="4" t="s">
        <v>31</v>
      </c>
      <c r="O2" s="4" t="s">
        <v>32</v>
      </c>
      <c r="P2" s="4" t="s">
        <v>33</v>
      </c>
      <c r="Q2" s="4">
        <v>0</v>
      </c>
      <c r="R2" s="7">
        <v>45145.0000115741</v>
      </c>
      <c r="S2" s="6">
        <v>45162</v>
      </c>
      <c r="T2" s="4" t="s">
        <v>34</v>
      </c>
      <c r="U2" s="4">
        <v>233.58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45153</v>
      </c>
      <c r="G3" s="6">
        <v>45159</v>
      </c>
      <c r="H3" s="4">
        <v>2</v>
      </c>
      <c r="I3" s="4">
        <v>6</v>
      </c>
      <c r="J3" s="4">
        <v>12</v>
      </c>
      <c r="K3" s="4" t="s">
        <v>30</v>
      </c>
      <c r="L3" s="4">
        <v>906.78</v>
      </c>
      <c r="M3" s="4">
        <v>906.78</v>
      </c>
      <c r="N3" s="4" t="s">
        <v>40</v>
      </c>
      <c r="O3" s="4" t="s">
        <v>32</v>
      </c>
      <c r="P3" s="4" t="s">
        <v>33</v>
      </c>
      <c r="Q3" s="4">
        <v>0</v>
      </c>
      <c r="R3" s="7">
        <v>45152.0000115741</v>
      </c>
      <c r="S3" s="6">
        <v>45162</v>
      </c>
      <c r="T3" s="4" t="s">
        <v>34</v>
      </c>
      <c r="U3" s="4">
        <v>906.78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29</v>
      </c>
      <c r="F4" s="6">
        <v>45157</v>
      </c>
      <c r="G4" s="6">
        <v>45159</v>
      </c>
      <c r="H4" s="4">
        <v>1</v>
      </c>
      <c r="I4" s="4">
        <v>2</v>
      </c>
      <c r="J4" s="4">
        <v>2</v>
      </c>
      <c r="K4" s="4" t="s">
        <v>30</v>
      </c>
      <c r="L4" s="4">
        <v>194.08</v>
      </c>
      <c r="M4" s="4">
        <v>194.08</v>
      </c>
      <c r="N4" s="4" t="s">
        <v>45</v>
      </c>
      <c r="O4" s="4" t="s">
        <v>32</v>
      </c>
      <c r="P4" s="4" t="s">
        <v>33</v>
      </c>
      <c r="Q4" s="4">
        <v>0</v>
      </c>
      <c r="R4" s="7">
        <v>45154.0000115741</v>
      </c>
      <c r="S4" s="6">
        <v>45162</v>
      </c>
      <c r="T4" s="4" t="s">
        <v>34</v>
      </c>
      <c r="U4" s="4">
        <v>194.08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45158</v>
      </c>
      <c r="G5" s="6">
        <v>45159</v>
      </c>
      <c r="H5" s="4">
        <v>1</v>
      </c>
      <c r="I5" s="4">
        <v>1</v>
      </c>
      <c r="J5" s="4">
        <v>1</v>
      </c>
      <c r="K5" s="4" t="s">
        <v>30</v>
      </c>
      <c r="L5" s="4">
        <v>50.11</v>
      </c>
      <c r="M5" s="4">
        <v>50.11</v>
      </c>
      <c r="N5" s="4" t="s">
        <v>51</v>
      </c>
      <c r="O5" s="4" t="s">
        <v>32</v>
      </c>
      <c r="P5" s="4" t="s">
        <v>33</v>
      </c>
      <c r="Q5" s="4">
        <v>0</v>
      </c>
      <c r="R5" s="7">
        <v>45154.0000115741</v>
      </c>
      <c r="S5" s="6">
        <v>45162</v>
      </c>
      <c r="T5" s="4" t="s">
        <v>34</v>
      </c>
      <c r="U5" s="4">
        <v>50.11</v>
      </c>
      <c r="V5" s="4">
        <v>0</v>
      </c>
      <c r="W5" s="4">
        <v>0</v>
      </c>
      <c r="X5" s="4" t="s">
        <v>52</v>
      </c>
      <c r="Y5" s="4" t="s">
        <v>47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49</v>
      </c>
      <c r="E6" s="4" t="s">
        <v>54</v>
      </c>
      <c r="F6" s="6">
        <v>45158</v>
      </c>
      <c r="G6" s="6">
        <v>45159</v>
      </c>
      <c r="H6" s="4">
        <v>1</v>
      </c>
      <c r="I6" s="4">
        <v>1</v>
      </c>
      <c r="J6" s="4">
        <v>1</v>
      </c>
      <c r="K6" s="4" t="s">
        <v>30</v>
      </c>
      <c r="L6" s="4">
        <v>31.89</v>
      </c>
      <c r="M6" s="4">
        <v>31.89</v>
      </c>
      <c r="N6" s="4" t="s">
        <v>51</v>
      </c>
      <c r="O6" s="4" t="s">
        <v>32</v>
      </c>
      <c r="P6" s="4" t="s">
        <v>33</v>
      </c>
      <c r="Q6" s="4">
        <v>0</v>
      </c>
      <c r="R6" s="7">
        <v>45154</v>
      </c>
      <c r="S6" s="6">
        <v>45162</v>
      </c>
      <c r="T6" s="4" t="s">
        <v>34</v>
      </c>
      <c r="U6" s="4">
        <v>31.89</v>
      </c>
      <c r="V6" s="4">
        <v>0</v>
      </c>
      <c r="W6" s="4">
        <v>0</v>
      </c>
      <c r="X6" s="4" t="s">
        <v>55</v>
      </c>
      <c r="Y6" s="4" t="s">
        <v>47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45156</v>
      </c>
      <c r="G7" s="6">
        <v>45159</v>
      </c>
      <c r="H7" s="4">
        <v>1</v>
      </c>
      <c r="I7" s="4">
        <v>3</v>
      </c>
      <c r="J7" s="4">
        <v>3</v>
      </c>
      <c r="K7" s="4" t="s">
        <v>30</v>
      </c>
      <c r="L7" s="4">
        <v>139.26</v>
      </c>
      <c r="M7" s="4">
        <v>139.26</v>
      </c>
      <c r="N7" s="4" t="s">
        <v>59</v>
      </c>
      <c r="O7" s="4" t="s">
        <v>32</v>
      </c>
      <c r="P7" s="4" t="s">
        <v>33</v>
      </c>
      <c r="Q7" s="4">
        <v>0</v>
      </c>
      <c r="R7" s="7">
        <v>45155.0000115741</v>
      </c>
      <c r="S7" s="6">
        <v>45162</v>
      </c>
      <c r="T7" s="4" t="s">
        <v>34</v>
      </c>
      <c r="U7" s="4">
        <v>139.26</v>
      </c>
      <c r="V7" s="4">
        <v>0</v>
      </c>
      <c r="W7" s="4">
        <v>0</v>
      </c>
      <c r="X7" s="4" t="s">
        <v>60</v>
      </c>
      <c r="Y7" s="4" t="s">
        <v>47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45158</v>
      </c>
      <c r="G8" s="6">
        <v>45159</v>
      </c>
      <c r="H8" s="4">
        <v>2</v>
      </c>
      <c r="I8" s="4">
        <v>1</v>
      </c>
      <c r="J8" s="4">
        <v>2</v>
      </c>
      <c r="K8" s="4" t="s">
        <v>30</v>
      </c>
      <c r="L8" s="4">
        <v>131.26</v>
      </c>
      <c r="M8" s="4">
        <v>131.26</v>
      </c>
      <c r="N8" s="4" t="s">
        <v>64</v>
      </c>
      <c r="O8" s="4" t="s">
        <v>32</v>
      </c>
      <c r="P8" s="4" t="s">
        <v>33</v>
      </c>
      <c r="Q8" s="4">
        <v>0</v>
      </c>
      <c r="R8" s="7">
        <v>45155</v>
      </c>
      <c r="S8" s="6">
        <v>45162</v>
      </c>
      <c r="T8" s="4" t="s">
        <v>34</v>
      </c>
      <c r="U8" s="4">
        <v>131.26</v>
      </c>
      <c r="V8" s="4">
        <v>0</v>
      </c>
      <c r="W8" s="4">
        <v>0</v>
      </c>
      <c r="X8" s="4" t="s">
        <v>65</v>
      </c>
      <c r="Y8" s="4" t="s">
        <v>47</v>
      </c>
    </row>
    <row r="9" s="4" customFormat="1" spans="1:25">
      <c r="A9" s="4" t="s">
        <v>61</v>
      </c>
      <c r="B9" s="4" t="s">
        <v>26</v>
      </c>
      <c r="C9" s="4" t="s">
        <v>66</v>
      </c>
      <c r="D9" s="4" t="s">
        <v>62</v>
      </c>
      <c r="E9" s="4" t="s">
        <v>63</v>
      </c>
      <c r="F9" s="6">
        <v>45158</v>
      </c>
      <c r="G9" s="6">
        <v>45159</v>
      </c>
      <c r="H9" s="4">
        <v>2</v>
      </c>
      <c r="I9" s="4">
        <v>1</v>
      </c>
      <c r="J9" s="4">
        <v>2</v>
      </c>
      <c r="K9" s="4" t="s">
        <v>30</v>
      </c>
      <c r="L9" s="4">
        <v>-131.26</v>
      </c>
      <c r="M9" s="4">
        <v>-131.26</v>
      </c>
      <c r="N9" s="4" t="s">
        <v>64</v>
      </c>
      <c r="O9" s="4" t="s">
        <v>32</v>
      </c>
      <c r="P9" s="4" t="s">
        <v>33</v>
      </c>
      <c r="Q9" s="4">
        <v>0</v>
      </c>
      <c r="R9" s="7">
        <v>45155</v>
      </c>
      <c r="S9" s="6">
        <v>45162</v>
      </c>
      <c r="T9" s="4" t="s">
        <v>34</v>
      </c>
      <c r="U9" s="4">
        <v>-131.26</v>
      </c>
      <c r="V9" s="4">
        <v>0</v>
      </c>
      <c r="W9" s="4">
        <v>0</v>
      </c>
      <c r="X9" s="4" t="s">
        <v>65</v>
      </c>
      <c r="Y9" s="4" t="s">
        <v>47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45157</v>
      </c>
      <c r="G10" s="6">
        <v>45159</v>
      </c>
      <c r="H10" s="4">
        <v>1</v>
      </c>
      <c r="I10" s="4">
        <v>2</v>
      </c>
      <c r="J10" s="4">
        <v>2</v>
      </c>
      <c r="K10" s="4" t="s">
        <v>30</v>
      </c>
      <c r="L10" s="4">
        <v>326.9</v>
      </c>
      <c r="M10" s="4">
        <v>326.9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45155</v>
      </c>
      <c r="S10" s="6">
        <v>45162</v>
      </c>
      <c r="T10" s="4" t="s">
        <v>34</v>
      </c>
      <c r="U10" s="4">
        <v>326.9</v>
      </c>
      <c r="V10" s="4">
        <v>0</v>
      </c>
      <c r="W10" s="4">
        <v>0</v>
      </c>
      <c r="X10" s="4" t="s">
        <v>71</v>
      </c>
      <c r="Y10" s="4" t="s">
        <v>47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45157</v>
      </c>
      <c r="G11" s="6">
        <v>45159</v>
      </c>
      <c r="H11" s="4">
        <v>1</v>
      </c>
      <c r="I11" s="4">
        <v>2</v>
      </c>
      <c r="J11" s="4">
        <v>2</v>
      </c>
      <c r="K11" s="4" t="s">
        <v>30</v>
      </c>
      <c r="L11" s="4">
        <v>308.49</v>
      </c>
      <c r="M11" s="4">
        <v>308.49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45156.0000115741</v>
      </c>
      <c r="S11" s="6">
        <v>45162</v>
      </c>
      <c r="T11" s="4" t="s">
        <v>34</v>
      </c>
      <c r="U11" s="4">
        <v>308.49</v>
      </c>
      <c r="V11" s="4">
        <v>0</v>
      </c>
      <c r="W11" s="4">
        <v>0</v>
      </c>
      <c r="X11" s="4" t="s">
        <v>74</v>
      </c>
      <c r="Y11" s="4" t="s">
        <v>47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45158</v>
      </c>
      <c r="G12" s="6">
        <v>45159</v>
      </c>
      <c r="H12" s="4">
        <v>1</v>
      </c>
      <c r="I12" s="4">
        <v>1</v>
      </c>
      <c r="J12" s="4">
        <v>1</v>
      </c>
      <c r="K12" s="4" t="s">
        <v>30</v>
      </c>
      <c r="L12" s="4">
        <v>50.93</v>
      </c>
      <c r="M12" s="4">
        <v>50.93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45156</v>
      </c>
      <c r="S12" s="6">
        <v>45162</v>
      </c>
      <c r="T12" s="4" t="s">
        <v>34</v>
      </c>
      <c r="U12" s="4">
        <v>50.93</v>
      </c>
      <c r="V12" s="4">
        <v>0</v>
      </c>
      <c r="W12" s="4">
        <v>0</v>
      </c>
      <c r="X12" s="4" t="s">
        <v>79</v>
      </c>
      <c r="Y12" s="4" t="s">
        <v>47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45158</v>
      </c>
      <c r="G13" s="6">
        <v>45159</v>
      </c>
      <c r="H13" s="4">
        <v>1</v>
      </c>
      <c r="I13" s="4">
        <v>1</v>
      </c>
      <c r="J13" s="4">
        <v>1</v>
      </c>
      <c r="K13" s="4" t="s">
        <v>30</v>
      </c>
      <c r="L13" s="4">
        <v>26.17</v>
      </c>
      <c r="M13" s="4">
        <v>26.17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45156</v>
      </c>
      <c r="S13" s="6">
        <v>45162</v>
      </c>
      <c r="T13" s="4" t="s">
        <v>34</v>
      </c>
      <c r="U13" s="4">
        <v>26.17</v>
      </c>
      <c r="V13" s="4">
        <v>0</v>
      </c>
      <c r="W13" s="4">
        <v>0</v>
      </c>
      <c r="X13" s="4" t="s">
        <v>84</v>
      </c>
      <c r="Y13" s="4" t="s">
        <v>47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45158</v>
      </c>
      <c r="G14" s="6">
        <v>45159</v>
      </c>
      <c r="H14" s="4">
        <v>1</v>
      </c>
      <c r="I14" s="4">
        <v>1</v>
      </c>
      <c r="J14" s="4">
        <v>1</v>
      </c>
      <c r="K14" s="4" t="s">
        <v>30</v>
      </c>
      <c r="L14" s="4">
        <v>55.62</v>
      </c>
      <c r="M14" s="4">
        <v>55.62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45156.0000115741</v>
      </c>
      <c r="S14" s="6">
        <v>45162</v>
      </c>
      <c r="T14" s="4" t="s">
        <v>34</v>
      </c>
      <c r="U14" s="4">
        <v>55.62</v>
      </c>
      <c r="V14" s="4">
        <v>0</v>
      </c>
      <c r="W14" s="4">
        <v>0</v>
      </c>
      <c r="X14" s="4" t="s">
        <v>89</v>
      </c>
      <c r="Y14" s="4" t="s">
        <v>47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45157</v>
      </c>
      <c r="G15" s="6">
        <v>45159</v>
      </c>
      <c r="H15" s="4">
        <v>1</v>
      </c>
      <c r="I15" s="4">
        <v>2</v>
      </c>
      <c r="J15" s="4">
        <v>2</v>
      </c>
      <c r="K15" s="4" t="s">
        <v>30</v>
      </c>
      <c r="L15" s="4">
        <v>104.52</v>
      </c>
      <c r="M15" s="4">
        <v>104.52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45156</v>
      </c>
      <c r="S15" s="6">
        <v>45162</v>
      </c>
      <c r="T15" s="4" t="s">
        <v>34</v>
      </c>
      <c r="U15" s="4">
        <v>104.52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45157</v>
      </c>
      <c r="G16" s="6">
        <v>45159</v>
      </c>
      <c r="H16" s="4">
        <v>1</v>
      </c>
      <c r="I16" s="4">
        <v>2</v>
      </c>
      <c r="J16" s="4">
        <v>2</v>
      </c>
      <c r="K16" s="4" t="s">
        <v>30</v>
      </c>
      <c r="L16" s="4">
        <v>91.22</v>
      </c>
      <c r="M16" s="4">
        <v>91.22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45157.0000115741</v>
      </c>
      <c r="S16" s="6">
        <v>45162</v>
      </c>
      <c r="T16" s="4" t="s">
        <v>34</v>
      </c>
      <c r="U16" s="4">
        <v>91.22</v>
      </c>
      <c r="V16" s="4">
        <v>0</v>
      </c>
      <c r="W16" s="4">
        <v>0</v>
      </c>
      <c r="X16" s="4" t="s">
        <v>100</v>
      </c>
      <c r="Y16" s="4" t="s">
        <v>47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45157</v>
      </c>
      <c r="G17" s="6">
        <v>45159</v>
      </c>
      <c r="H17" s="4">
        <v>1</v>
      </c>
      <c r="I17" s="4">
        <v>2</v>
      </c>
      <c r="J17" s="4">
        <v>2</v>
      </c>
      <c r="K17" s="4" t="s">
        <v>30</v>
      </c>
      <c r="L17" s="4">
        <v>126.1</v>
      </c>
      <c r="M17" s="4">
        <v>126.1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45157</v>
      </c>
      <c r="S17" s="6">
        <v>45162</v>
      </c>
      <c r="T17" s="4" t="s">
        <v>34</v>
      </c>
      <c r="U17" s="4">
        <v>126.1</v>
      </c>
      <c r="V17" s="4">
        <v>0</v>
      </c>
      <c r="W17" s="4">
        <v>0</v>
      </c>
      <c r="X17" s="4" t="s">
        <v>105</v>
      </c>
      <c r="Y17" s="4" t="s">
        <v>47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45157</v>
      </c>
      <c r="G18" s="6">
        <v>45159</v>
      </c>
      <c r="H18" s="4">
        <v>1</v>
      </c>
      <c r="I18" s="4">
        <v>2</v>
      </c>
      <c r="J18" s="4">
        <v>2</v>
      </c>
      <c r="K18" s="4" t="s">
        <v>30</v>
      </c>
      <c r="L18" s="4">
        <v>61.53</v>
      </c>
      <c r="M18" s="4">
        <v>61.53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45157</v>
      </c>
      <c r="S18" s="6">
        <v>45162</v>
      </c>
      <c r="T18" s="4" t="s">
        <v>34</v>
      </c>
      <c r="U18" s="4">
        <v>61.53</v>
      </c>
      <c r="V18" s="4">
        <v>0</v>
      </c>
      <c r="W18" s="4">
        <v>0</v>
      </c>
      <c r="X18" s="4" t="s">
        <v>110</v>
      </c>
      <c r="Y18" s="4" t="s">
        <v>47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45158</v>
      </c>
      <c r="G19" s="6">
        <v>45159</v>
      </c>
      <c r="H19" s="4">
        <v>1</v>
      </c>
      <c r="I19" s="4">
        <v>1</v>
      </c>
      <c r="J19" s="4">
        <v>1</v>
      </c>
      <c r="K19" s="4" t="s">
        <v>30</v>
      </c>
      <c r="L19" s="4">
        <v>38.61</v>
      </c>
      <c r="M19" s="4">
        <v>38.61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45157.0000115741</v>
      </c>
      <c r="S19" s="6">
        <v>45162</v>
      </c>
      <c r="T19" s="4" t="s">
        <v>34</v>
      </c>
      <c r="U19" s="4">
        <v>38.61</v>
      </c>
      <c r="V19" s="4">
        <v>0</v>
      </c>
      <c r="W19" s="4">
        <v>0</v>
      </c>
      <c r="X19" s="4" t="s">
        <v>115</v>
      </c>
      <c r="Y19" s="4" t="s">
        <v>47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45158</v>
      </c>
      <c r="G20" s="6">
        <v>45159</v>
      </c>
      <c r="H20" s="4">
        <v>1</v>
      </c>
      <c r="I20" s="4">
        <v>1</v>
      </c>
      <c r="J20" s="4">
        <v>1</v>
      </c>
      <c r="K20" s="4" t="s">
        <v>30</v>
      </c>
      <c r="L20" s="4">
        <v>17.96</v>
      </c>
      <c r="M20" s="4">
        <v>17.96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45157</v>
      </c>
      <c r="S20" s="6">
        <v>45162</v>
      </c>
      <c r="T20" s="4" t="s">
        <v>34</v>
      </c>
      <c r="U20" s="4">
        <v>17.96</v>
      </c>
      <c r="V20" s="4">
        <v>0</v>
      </c>
      <c r="W20" s="4">
        <v>0</v>
      </c>
      <c r="X20" s="4" t="s">
        <v>120</v>
      </c>
      <c r="Y20" s="4" t="s">
        <v>47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45157</v>
      </c>
      <c r="G21" s="6">
        <v>45159</v>
      </c>
      <c r="H21" s="4">
        <v>1</v>
      </c>
      <c r="I21" s="4">
        <v>2</v>
      </c>
      <c r="J21" s="4">
        <v>2</v>
      </c>
      <c r="K21" s="4" t="s">
        <v>30</v>
      </c>
      <c r="L21" s="4">
        <v>29.87</v>
      </c>
      <c r="M21" s="4">
        <v>29.87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45157.0000115741</v>
      </c>
      <c r="S21" s="6">
        <v>45162</v>
      </c>
      <c r="T21" s="4" t="s">
        <v>34</v>
      </c>
      <c r="U21" s="4">
        <v>29.87</v>
      </c>
      <c r="V21" s="4">
        <v>0</v>
      </c>
      <c r="W21" s="4">
        <v>0</v>
      </c>
      <c r="X21" s="4" t="s">
        <v>125</v>
      </c>
      <c r="Y21" s="4" t="s">
        <v>47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45158</v>
      </c>
      <c r="G22" s="6">
        <v>45159</v>
      </c>
      <c r="H22" s="4">
        <v>1</v>
      </c>
      <c r="I22" s="4">
        <v>1</v>
      </c>
      <c r="J22" s="4">
        <v>1</v>
      </c>
      <c r="K22" s="4" t="s">
        <v>30</v>
      </c>
      <c r="L22" s="4">
        <v>58.49</v>
      </c>
      <c r="M22" s="4">
        <v>58.49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45157.0000115741</v>
      </c>
      <c r="S22" s="6">
        <v>45162</v>
      </c>
      <c r="T22" s="4" t="s">
        <v>34</v>
      </c>
      <c r="U22" s="4">
        <v>58.49</v>
      </c>
      <c r="V22" s="4">
        <v>0</v>
      </c>
      <c r="W22" s="4">
        <v>0</v>
      </c>
      <c r="X22" s="4" t="s">
        <v>130</v>
      </c>
      <c r="Y22" s="4" t="s">
        <v>47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81</v>
      </c>
      <c r="E23" s="4" t="s">
        <v>82</v>
      </c>
      <c r="F23" s="6">
        <v>45158</v>
      </c>
      <c r="G23" s="6">
        <v>45159</v>
      </c>
      <c r="H23" s="4">
        <v>1</v>
      </c>
      <c r="I23" s="4">
        <v>1</v>
      </c>
      <c r="J23" s="4">
        <v>1</v>
      </c>
      <c r="K23" s="4" t="s">
        <v>30</v>
      </c>
      <c r="L23" s="4">
        <v>30.77</v>
      </c>
      <c r="M23" s="4">
        <v>30.77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45157</v>
      </c>
      <c r="S23" s="6">
        <v>45162</v>
      </c>
      <c r="T23" s="4" t="s">
        <v>34</v>
      </c>
      <c r="U23" s="4">
        <v>30.77</v>
      </c>
      <c r="V23" s="4">
        <v>0</v>
      </c>
      <c r="W23" s="4">
        <v>0</v>
      </c>
      <c r="X23" s="4" t="s">
        <v>133</v>
      </c>
      <c r="Y23" s="4" t="s">
        <v>47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68</v>
      </c>
      <c r="E24" s="4" t="s">
        <v>135</v>
      </c>
      <c r="F24" s="6">
        <v>45158</v>
      </c>
      <c r="G24" s="6">
        <v>45159</v>
      </c>
      <c r="H24" s="4">
        <v>1</v>
      </c>
      <c r="I24" s="4">
        <v>1</v>
      </c>
      <c r="J24" s="4">
        <v>1</v>
      </c>
      <c r="K24" s="4" t="s">
        <v>30</v>
      </c>
      <c r="L24" s="4">
        <v>156.45</v>
      </c>
      <c r="M24" s="4">
        <v>156.45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45157.0000115741</v>
      </c>
      <c r="S24" s="6">
        <v>45162</v>
      </c>
      <c r="T24" s="4" t="s">
        <v>34</v>
      </c>
      <c r="U24" s="4">
        <v>156.45</v>
      </c>
      <c r="V24" s="4">
        <v>0</v>
      </c>
      <c r="W24" s="4">
        <v>0</v>
      </c>
      <c r="X24" s="4" t="s">
        <v>137</v>
      </c>
      <c r="Y24" s="4" t="s">
        <v>47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45158</v>
      </c>
      <c r="G25" s="6">
        <v>45159</v>
      </c>
      <c r="H25" s="4">
        <v>1</v>
      </c>
      <c r="I25" s="4">
        <v>1</v>
      </c>
      <c r="J25" s="4">
        <v>1</v>
      </c>
      <c r="K25" s="4" t="s">
        <v>30</v>
      </c>
      <c r="L25" s="4">
        <v>36.03</v>
      </c>
      <c r="M25" s="4">
        <v>36.03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45157</v>
      </c>
      <c r="S25" s="6">
        <v>45162</v>
      </c>
      <c r="T25" s="4" t="s">
        <v>34</v>
      </c>
      <c r="U25" s="4">
        <v>36.03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45158</v>
      </c>
      <c r="G26" s="6">
        <v>45159</v>
      </c>
      <c r="H26" s="4">
        <v>1</v>
      </c>
      <c r="I26" s="4">
        <v>1</v>
      </c>
      <c r="J26" s="4">
        <v>1</v>
      </c>
      <c r="K26" s="4" t="s">
        <v>30</v>
      </c>
      <c r="L26" s="4">
        <v>19.17</v>
      </c>
      <c r="M26" s="4">
        <v>19.17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45158</v>
      </c>
      <c r="S26" s="6">
        <v>45162</v>
      </c>
      <c r="T26" s="4" t="s">
        <v>34</v>
      </c>
      <c r="U26" s="4">
        <v>19.17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45158</v>
      </c>
      <c r="G27" s="6">
        <v>45159</v>
      </c>
      <c r="H27" s="4">
        <v>1</v>
      </c>
      <c r="I27" s="4">
        <v>1</v>
      </c>
      <c r="J27" s="4">
        <v>1</v>
      </c>
      <c r="K27" s="4" t="s">
        <v>30</v>
      </c>
      <c r="L27" s="4">
        <v>13.69</v>
      </c>
      <c r="M27" s="4">
        <v>13.69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45158.0000115741</v>
      </c>
      <c r="S27" s="6">
        <v>45162</v>
      </c>
      <c r="T27" s="4" t="s">
        <v>34</v>
      </c>
      <c r="U27" s="4">
        <v>13.69</v>
      </c>
      <c r="V27" s="4">
        <v>0</v>
      </c>
      <c r="W27" s="4">
        <v>0</v>
      </c>
      <c r="X27" s="4" t="s">
        <v>154</v>
      </c>
      <c r="Y27" s="4" t="s">
        <v>47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45158</v>
      </c>
      <c r="G28" s="6">
        <v>45159</v>
      </c>
      <c r="H28" s="4">
        <v>1</v>
      </c>
      <c r="I28" s="4">
        <v>1</v>
      </c>
      <c r="J28" s="4">
        <v>1</v>
      </c>
      <c r="K28" s="4" t="s">
        <v>30</v>
      </c>
      <c r="L28" s="4">
        <v>35.86</v>
      </c>
      <c r="M28" s="4">
        <v>35.86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45158</v>
      </c>
      <c r="S28" s="6">
        <v>45162</v>
      </c>
      <c r="T28" s="4" t="s">
        <v>34</v>
      </c>
      <c r="U28" s="4">
        <v>35.86</v>
      </c>
      <c r="V28" s="4">
        <v>0</v>
      </c>
      <c r="W28" s="4">
        <v>0</v>
      </c>
      <c r="X28" s="4" t="s">
        <v>159</v>
      </c>
      <c r="Y28" s="4" t="s">
        <v>47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45158</v>
      </c>
      <c r="G29" s="6">
        <v>45159</v>
      </c>
      <c r="H29" s="4">
        <v>1</v>
      </c>
      <c r="I29" s="4">
        <v>1</v>
      </c>
      <c r="J29" s="4">
        <v>1</v>
      </c>
      <c r="K29" s="4" t="s">
        <v>30</v>
      </c>
      <c r="L29" s="4">
        <v>223.92</v>
      </c>
      <c r="M29" s="4">
        <v>223.92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45158</v>
      </c>
      <c r="S29" s="6">
        <v>45162</v>
      </c>
      <c r="T29" s="4" t="s">
        <v>34</v>
      </c>
      <c r="U29" s="4">
        <v>223.92</v>
      </c>
      <c r="V29" s="4">
        <v>0</v>
      </c>
      <c r="W29" s="4">
        <v>0</v>
      </c>
      <c r="X29" s="4" t="s">
        <v>164</v>
      </c>
      <c r="Y29" s="4" t="s">
        <v>47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113</v>
      </c>
      <c r="F30" s="6">
        <v>45158</v>
      </c>
      <c r="G30" s="6">
        <v>45159</v>
      </c>
      <c r="H30" s="4">
        <v>1</v>
      </c>
      <c r="I30" s="4">
        <v>1</v>
      </c>
      <c r="J30" s="4">
        <v>1</v>
      </c>
      <c r="K30" s="4" t="s">
        <v>30</v>
      </c>
      <c r="L30" s="4">
        <v>14.74</v>
      </c>
      <c r="M30" s="4">
        <v>14.74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45158</v>
      </c>
      <c r="S30" s="6">
        <v>45162</v>
      </c>
      <c r="T30" s="4" t="s">
        <v>34</v>
      </c>
      <c r="U30" s="4">
        <v>14.74</v>
      </c>
      <c r="V30" s="4">
        <v>0</v>
      </c>
      <c r="W30" s="4">
        <v>0</v>
      </c>
      <c r="X30" s="4" t="s">
        <v>168</v>
      </c>
      <c r="Y30" s="4" t="s">
        <v>47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45158</v>
      </c>
      <c r="G31" s="6">
        <v>45159</v>
      </c>
      <c r="H31" s="4">
        <v>1</v>
      </c>
      <c r="I31" s="4">
        <v>1</v>
      </c>
      <c r="J31" s="4">
        <v>1</v>
      </c>
      <c r="K31" s="4" t="s">
        <v>30</v>
      </c>
      <c r="L31" s="4">
        <v>8.78</v>
      </c>
      <c r="M31" s="4">
        <v>8.78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45158</v>
      </c>
      <c r="S31" s="6">
        <v>45162</v>
      </c>
      <c r="T31" s="4" t="s">
        <v>34</v>
      </c>
      <c r="U31" s="4">
        <v>8.78</v>
      </c>
      <c r="V31" s="4">
        <v>0</v>
      </c>
      <c r="W31" s="4">
        <v>0</v>
      </c>
      <c r="X31" s="4" t="s">
        <v>173</v>
      </c>
      <c r="Y31" s="4" t="s">
        <v>47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157</v>
      </c>
      <c r="F32" s="6">
        <v>45158</v>
      </c>
      <c r="G32" s="6">
        <v>45159</v>
      </c>
      <c r="H32" s="4">
        <v>1</v>
      </c>
      <c r="I32" s="4">
        <v>1</v>
      </c>
      <c r="J32" s="4">
        <v>1</v>
      </c>
      <c r="K32" s="4" t="s">
        <v>30</v>
      </c>
      <c r="L32" s="4">
        <v>16.55</v>
      </c>
      <c r="M32" s="4">
        <v>16.55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45158.0000115741</v>
      </c>
      <c r="S32" s="6">
        <v>45162</v>
      </c>
      <c r="T32" s="4" t="s">
        <v>34</v>
      </c>
      <c r="U32" s="4">
        <v>16.55</v>
      </c>
      <c r="V32" s="4">
        <v>0</v>
      </c>
      <c r="W32" s="4">
        <v>0</v>
      </c>
      <c r="X32" s="4" t="s">
        <v>177</v>
      </c>
      <c r="Y32" s="4" t="s">
        <v>47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45158</v>
      </c>
      <c r="G33" s="6">
        <v>45159</v>
      </c>
      <c r="H33" s="4">
        <v>1</v>
      </c>
      <c r="I33" s="4">
        <v>1</v>
      </c>
      <c r="J33" s="4">
        <v>1</v>
      </c>
      <c r="K33" s="4" t="s">
        <v>30</v>
      </c>
      <c r="L33" s="4">
        <v>135.47</v>
      </c>
      <c r="M33" s="4">
        <v>135.47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45158</v>
      </c>
      <c r="S33" s="6">
        <v>45162</v>
      </c>
      <c r="T33" s="4" t="s">
        <v>34</v>
      </c>
      <c r="U33" s="4">
        <v>135.47</v>
      </c>
      <c r="V33" s="4">
        <v>0</v>
      </c>
      <c r="W33" s="4">
        <v>0</v>
      </c>
      <c r="X33" s="4" t="s">
        <v>182</v>
      </c>
      <c r="Y33" s="4" t="s">
        <v>47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45158</v>
      </c>
      <c r="G34" s="6">
        <v>45159</v>
      </c>
      <c r="H34" s="4">
        <v>1</v>
      </c>
      <c r="I34" s="4">
        <v>1</v>
      </c>
      <c r="J34" s="4">
        <v>1</v>
      </c>
      <c r="K34" s="4" t="s">
        <v>30</v>
      </c>
      <c r="L34" s="4">
        <v>29.68</v>
      </c>
      <c r="M34" s="4">
        <v>29.68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45158.0000115741</v>
      </c>
      <c r="S34" s="6">
        <v>45162</v>
      </c>
      <c r="T34" s="4" t="s">
        <v>34</v>
      </c>
      <c r="U34" s="4">
        <v>29.68</v>
      </c>
      <c r="V34" s="4">
        <v>0</v>
      </c>
      <c r="W34" s="4">
        <v>0</v>
      </c>
      <c r="X34" s="4" t="s">
        <v>187</v>
      </c>
      <c r="Y34" s="4" t="s">
        <v>47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175</v>
      </c>
      <c r="E35" s="4" t="s">
        <v>157</v>
      </c>
      <c r="F35" s="6">
        <v>45158</v>
      </c>
      <c r="G35" s="6">
        <v>45159</v>
      </c>
      <c r="H35" s="4">
        <v>1</v>
      </c>
      <c r="I35" s="4">
        <v>1</v>
      </c>
      <c r="J35" s="4">
        <v>1</v>
      </c>
      <c r="K35" s="4" t="s">
        <v>30</v>
      </c>
      <c r="L35" s="4">
        <v>15.72</v>
      </c>
      <c r="M35" s="4">
        <v>15.72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45158.0000115741</v>
      </c>
      <c r="S35" s="6">
        <v>45162</v>
      </c>
      <c r="T35" s="4" t="s">
        <v>34</v>
      </c>
      <c r="U35" s="4">
        <v>15.72</v>
      </c>
      <c r="V35" s="4">
        <v>0</v>
      </c>
      <c r="W35" s="4">
        <v>0</v>
      </c>
      <c r="X35" s="4" t="s">
        <v>190</v>
      </c>
      <c r="Y35" s="4" t="s">
        <v>47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45158</v>
      </c>
      <c r="G36" s="6">
        <v>45159</v>
      </c>
      <c r="H36" s="4">
        <v>1</v>
      </c>
      <c r="I36" s="4">
        <v>1</v>
      </c>
      <c r="J36" s="4">
        <v>1</v>
      </c>
      <c r="K36" s="4" t="s">
        <v>30</v>
      </c>
      <c r="L36" s="4">
        <v>14.58</v>
      </c>
      <c r="M36" s="4">
        <v>14.58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45158.0000115741</v>
      </c>
      <c r="S36" s="6">
        <v>45162</v>
      </c>
      <c r="T36" s="4" t="s">
        <v>34</v>
      </c>
      <c r="U36" s="4">
        <v>14.58</v>
      </c>
      <c r="V36" s="4">
        <v>0</v>
      </c>
      <c r="W36" s="4">
        <v>0</v>
      </c>
      <c r="X36" s="4" t="s">
        <v>195</v>
      </c>
      <c r="Y36" s="4" t="s">
        <v>47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161</v>
      </c>
      <c r="E37" s="4" t="s">
        <v>180</v>
      </c>
      <c r="F37" s="6">
        <v>45158</v>
      </c>
      <c r="G37" s="6">
        <v>45159</v>
      </c>
      <c r="H37" s="4">
        <v>1</v>
      </c>
      <c r="I37" s="4">
        <v>1</v>
      </c>
      <c r="J37" s="4">
        <v>1</v>
      </c>
      <c r="K37" s="4" t="s">
        <v>30</v>
      </c>
      <c r="L37" s="4">
        <v>203.09</v>
      </c>
      <c r="M37" s="4">
        <v>203.09</v>
      </c>
      <c r="N37" s="4" t="s">
        <v>197</v>
      </c>
      <c r="O37" s="4" t="s">
        <v>32</v>
      </c>
      <c r="P37" s="4" t="s">
        <v>33</v>
      </c>
      <c r="Q37" s="4">
        <v>0</v>
      </c>
      <c r="R37" s="7">
        <v>45158.0000115741</v>
      </c>
      <c r="S37" s="6">
        <v>45162</v>
      </c>
      <c r="T37" s="4" t="s">
        <v>34</v>
      </c>
      <c r="U37" s="4">
        <v>203.09</v>
      </c>
      <c r="V37" s="4">
        <v>0</v>
      </c>
      <c r="W37" s="4">
        <v>0</v>
      </c>
      <c r="X37" s="4" t="s">
        <v>198</v>
      </c>
      <c r="Y37" s="4" t="s">
        <v>47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45158</v>
      </c>
      <c r="G38" s="6">
        <v>45159</v>
      </c>
      <c r="H38" s="4">
        <v>1</v>
      </c>
      <c r="I38" s="4">
        <v>1</v>
      </c>
      <c r="J38" s="4">
        <v>1</v>
      </c>
      <c r="K38" s="4" t="s">
        <v>30</v>
      </c>
      <c r="L38" s="4">
        <v>11.07</v>
      </c>
      <c r="M38" s="4">
        <v>11.07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45158.0000115741</v>
      </c>
      <c r="S38" s="6">
        <v>45162</v>
      </c>
      <c r="T38" s="4" t="s">
        <v>34</v>
      </c>
      <c r="U38" s="4">
        <v>11.07</v>
      </c>
      <c r="V38" s="4">
        <v>0</v>
      </c>
      <c r="W38" s="4">
        <v>0</v>
      </c>
      <c r="X38" s="4" t="s">
        <v>203</v>
      </c>
      <c r="Y38" s="4" t="s">
        <v>47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45158</v>
      </c>
      <c r="G39" s="6">
        <v>45159</v>
      </c>
      <c r="H39" s="4">
        <v>1</v>
      </c>
      <c r="I39" s="4">
        <v>1</v>
      </c>
      <c r="J39" s="4">
        <v>1</v>
      </c>
      <c r="K39" s="4" t="s">
        <v>30</v>
      </c>
      <c r="L39" s="4">
        <v>15.56</v>
      </c>
      <c r="M39" s="4">
        <v>15.56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45158.0000115741</v>
      </c>
      <c r="S39" s="6">
        <v>45162</v>
      </c>
      <c r="T39" s="4" t="s">
        <v>34</v>
      </c>
      <c r="U39" s="4">
        <v>15.56</v>
      </c>
      <c r="V39" s="4">
        <v>0</v>
      </c>
      <c r="W39" s="4">
        <v>0</v>
      </c>
      <c r="X39" s="4" t="s">
        <v>208</v>
      </c>
      <c r="Y39" s="4" t="s">
        <v>47</v>
      </c>
    </row>
    <row r="40" s="4" customFormat="1" spans="1:25">
      <c r="A40" s="4" t="s">
        <v>160</v>
      </c>
      <c r="B40" s="4" t="s">
        <v>26</v>
      </c>
      <c r="C40" s="4" t="s">
        <v>66</v>
      </c>
      <c r="D40" s="4" t="s">
        <v>161</v>
      </c>
      <c r="E40" s="4" t="s">
        <v>162</v>
      </c>
      <c r="F40" s="6">
        <v>45158</v>
      </c>
      <c r="G40" s="6">
        <v>45159</v>
      </c>
      <c r="H40" s="4">
        <v>1</v>
      </c>
      <c r="I40" s="4">
        <v>1</v>
      </c>
      <c r="J40" s="4">
        <v>1</v>
      </c>
      <c r="K40" s="4" t="s">
        <v>30</v>
      </c>
      <c r="L40" s="4">
        <v>-223.92</v>
      </c>
      <c r="M40" s="4">
        <v>-223.92</v>
      </c>
      <c r="N40" s="4" t="s">
        <v>163</v>
      </c>
      <c r="O40" s="4" t="s">
        <v>32</v>
      </c>
      <c r="P40" s="4" t="s">
        <v>33</v>
      </c>
      <c r="Q40" s="4">
        <v>0</v>
      </c>
      <c r="R40" s="7">
        <v>45158</v>
      </c>
      <c r="S40" s="6">
        <v>45162</v>
      </c>
      <c r="T40" s="4" t="s">
        <v>34</v>
      </c>
      <c r="U40" s="4">
        <v>-223.92</v>
      </c>
      <c r="V40" s="4">
        <v>0</v>
      </c>
      <c r="W40" s="4">
        <v>0</v>
      </c>
      <c r="X40" s="4" t="s">
        <v>164</v>
      </c>
      <c r="Y40" s="4" t="s">
        <v>47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45158</v>
      </c>
      <c r="G41" s="6">
        <v>45159</v>
      </c>
      <c r="H41" s="4">
        <v>1</v>
      </c>
      <c r="I41" s="4">
        <v>1</v>
      </c>
      <c r="J41" s="4">
        <v>1</v>
      </c>
      <c r="K41" s="4" t="s">
        <v>30</v>
      </c>
      <c r="L41" s="4">
        <v>50.35</v>
      </c>
      <c r="M41" s="4">
        <v>50.35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45158</v>
      </c>
      <c r="S41" s="6">
        <v>45162</v>
      </c>
      <c r="T41" s="4" t="s">
        <v>34</v>
      </c>
      <c r="U41" s="4">
        <v>50.35</v>
      </c>
      <c r="V41" s="4">
        <v>0</v>
      </c>
      <c r="W41" s="4">
        <v>0</v>
      </c>
      <c r="X41" s="4" t="s">
        <v>213</v>
      </c>
      <c r="Y41" s="4" t="s">
        <v>214</v>
      </c>
    </row>
    <row r="42" s="4" customFormat="1" spans="1:25">
      <c r="A42" s="4" t="s">
        <v>215</v>
      </c>
      <c r="B42" s="4" t="s">
        <v>26</v>
      </c>
      <c r="C42" s="4" t="s">
        <v>27</v>
      </c>
      <c r="D42" s="4" t="s">
        <v>216</v>
      </c>
      <c r="E42" s="4" t="s">
        <v>217</v>
      </c>
      <c r="F42" s="6">
        <v>45158</v>
      </c>
      <c r="G42" s="6">
        <v>45159</v>
      </c>
      <c r="H42" s="4">
        <v>1</v>
      </c>
      <c r="I42" s="4">
        <v>1</v>
      </c>
      <c r="J42" s="4">
        <v>1</v>
      </c>
      <c r="K42" s="4" t="s">
        <v>30</v>
      </c>
      <c r="L42" s="4">
        <v>29.08</v>
      </c>
      <c r="M42" s="4">
        <v>29.08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45158</v>
      </c>
      <c r="S42" s="6">
        <v>45162</v>
      </c>
      <c r="T42" s="4" t="s">
        <v>34</v>
      </c>
      <c r="U42" s="4">
        <v>29.08</v>
      </c>
      <c r="V42" s="4">
        <v>0</v>
      </c>
      <c r="W42" s="4">
        <v>0</v>
      </c>
      <c r="X42" s="4" t="s">
        <v>219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152</v>
      </c>
      <c r="F43" s="6">
        <v>45158</v>
      </c>
      <c r="G43" s="6">
        <v>45159</v>
      </c>
      <c r="H43" s="4">
        <v>1</v>
      </c>
      <c r="I43" s="4">
        <v>1</v>
      </c>
      <c r="J43" s="4">
        <v>1</v>
      </c>
      <c r="K43" s="4" t="s">
        <v>30</v>
      </c>
      <c r="L43" s="4">
        <v>27.48</v>
      </c>
      <c r="M43" s="4">
        <v>27.48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45158.0000115741</v>
      </c>
      <c r="S43" s="6">
        <v>45162</v>
      </c>
      <c r="T43" s="4" t="s">
        <v>34</v>
      </c>
      <c r="U43" s="4">
        <v>27.48</v>
      </c>
      <c r="V43" s="4">
        <v>0</v>
      </c>
      <c r="W43" s="4">
        <v>0</v>
      </c>
      <c r="X43" s="4" t="s">
        <v>224</v>
      </c>
      <c r="Y43" s="4" t="s">
        <v>47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227</v>
      </c>
      <c r="F44" s="6">
        <v>45158</v>
      </c>
      <c r="G44" s="6">
        <v>45159</v>
      </c>
      <c r="H44" s="4">
        <v>1</v>
      </c>
      <c r="I44" s="4">
        <v>1</v>
      </c>
      <c r="J44" s="4">
        <v>1</v>
      </c>
      <c r="K44" s="4" t="s">
        <v>30</v>
      </c>
      <c r="L44" s="4">
        <v>62.3</v>
      </c>
      <c r="M44" s="4">
        <v>62.3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45158</v>
      </c>
      <c r="S44" s="6">
        <v>45162</v>
      </c>
      <c r="T44" s="4" t="s">
        <v>34</v>
      </c>
      <c r="U44" s="4">
        <v>62.3</v>
      </c>
      <c r="V44" s="4">
        <v>0</v>
      </c>
      <c r="W44" s="4">
        <v>0</v>
      </c>
      <c r="X44" s="4" t="s">
        <v>229</v>
      </c>
      <c r="Y44" s="4" t="s">
        <v>47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45158</v>
      </c>
      <c r="G45" s="6">
        <v>45159</v>
      </c>
      <c r="H45" s="4">
        <v>1</v>
      </c>
      <c r="I45" s="4">
        <v>1</v>
      </c>
      <c r="J45" s="4">
        <v>1</v>
      </c>
      <c r="K45" s="4" t="s">
        <v>30</v>
      </c>
      <c r="L45" s="4">
        <v>44.32</v>
      </c>
      <c r="M45" s="4">
        <v>44.32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45158</v>
      </c>
      <c r="S45" s="6">
        <v>45162</v>
      </c>
      <c r="T45" s="4" t="s">
        <v>34</v>
      </c>
      <c r="U45" s="4">
        <v>44.32</v>
      </c>
      <c r="V45" s="4">
        <v>0</v>
      </c>
      <c r="W45" s="4">
        <v>0</v>
      </c>
      <c r="X45" s="4" t="s">
        <v>234</v>
      </c>
      <c r="Y45" s="4" t="s">
        <v>47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171</v>
      </c>
      <c r="F46" s="6">
        <v>45158</v>
      </c>
      <c r="G46" s="6">
        <v>45159</v>
      </c>
      <c r="H46" s="4">
        <v>1</v>
      </c>
      <c r="I46" s="4">
        <v>1</v>
      </c>
      <c r="J46" s="4">
        <v>1</v>
      </c>
      <c r="K46" s="4" t="s">
        <v>30</v>
      </c>
      <c r="L46" s="4">
        <v>15.96</v>
      </c>
      <c r="M46" s="4">
        <v>15.96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45158</v>
      </c>
      <c r="S46" s="6">
        <v>45162</v>
      </c>
      <c r="T46" s="4" t="s">
        <v>34</v>
      </c>
      <c r="U46" s="4">
        <v>15.96</v>
      </c>
      <c r="V46" s="4">
        <v>0</v>
      </c>
      <c r="W46" s="4">
        <v>0</v>
      </c>
      <c r="X46" s="4" t="s">
        <v>238</v>
      </c>
      <c r="Y46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29" workbookViewId="0">
      <selection activeCell="A49" sqref="A49:C52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239</v>
      </c>
    </row>
    <row r="2" s="4" customFormat="1" spans="1:9">
      <c r="A2" s="5">
        <v>999225886968352</v>
      </c>
      <c r="B2" s="6">
        <v>45157</v>
      </c>
      <c r="C2" s="6">
        <v>45159</v>
      </c>
      <c r="D2" s="4">
        <v>233.58</v>
      </c>
      <c r="E2" s="4" t="str">
        <f>VLOOKUP(A2,HOP!A:L,12,0)</f>
        <v>233.58</v>
      </c>
      <c r="F2" s="4" t="str">
        <f>VLOOKUP(A2,HOP!A:C,3,0)</f>
        <v>3747518</v>
      </c>
      <c r="G2" s="4">
        <f>D2-E2</f>
        <v>0</v>
      </c>
      <c r="H2" s="4" t="str">
        <f>$H$1&amp;F2</f>
        <v>,3747518</v>
      </c>
      <c r="I2" s="4" t="str">
        <f>VLOOKUP(A2,HOP!A:U,21,0)</f>
        <v>直采</v>
      </c>
    </row>
    <row r="3" s="4" customFormat="1" spans="1:9">
      <c r="A3" s="5">
        <v>999226033369938</v>
      </c>
      <c r="B3" s="6">
        <v>45153</v>
      </c>
      <c r="C3" s="6">
        <v>45159</v>
      </c>
      <c r="D3" s="4">
        <v>906.78</v>
      </c>
      <c r="E3" s="4" t="str">
        <f>VLOOKUP(A3,HOP!A:L,12,0)</f>
        <v>906.84</v>
      </c>
      <c r="F3" s="4" t="str">
        <f>VLOOKUP(A3,HOP!A:C,3,0)</f>
        <v>3778712</v>
      </c>
      <c r="G3" s="4">
        <f t="shared" ref="G3:G44" si="0">D3-E3</f>
        <v>-0.0600000000000591</v>
      </c>
      <c r="H3" s="4" t="str">
        <f t="shared" ref="H3:H44" si="1">$H$1&amp;F3</f>
        <v>,3778712</v>
      </c>
      <c r="I3" s="4" t="str">
        <f>VLOOKUP(A3,HOP!A:U,21,0)</f>
        <v>直连</v>
      </c>
    </row>
    <row r="4" s="4" customFormat="1" spans="1:9">
      <c r="A4" s="5">
        <v>999226077594733</v>
      </c>
      <c r="B4" s="6">
        <v>45157</v>
      </c>
      <c r="C4" s="6">
        <v>45159</v>
      </c>
      <c r="D4" s="4">
        <v>194.08</v>
      </c>
      <c r="E4" s="4" t="str">
        <f>VLOOKUP(A4,HOP!A:L,12,0)</f>
        <v>194.08</v>
      </c>
      <c r="F4" s="4" t="str">
        <f>VLOOKUP(A4,HOP!A:C,3,0)</f>
        <v>3790507</v>
      </c>
      <c r="G4" s="4">
        <f t="shared" si="0"/>
        <v>0</v>
      </c>
      <c r="H4" s="4" t="str">
        <f t="shared" si="1"/>
        <v>,3790507</v>
      </c>
      <c r="I4" s="4" t="str">
        <f>VLOOKUP(A4,HOP!A:U,21,0)</f>
        <v>直连</v>
      </c>
    </row>
    <row r="5" s="4" customFormat="1" spans="1:9">
      <c r="A5" s="5">
        <v>999226078735084</v>
      </c>
      <c r="B5" s="6">
        <v>45158</v>
      </c>
      <c r="C5" s="6">
        <v>45159</v>
      </c>
      <c r="D5" s="4">
        <v>50.11</v>
      </c>
      <c r="E5" s="4" t="str">
        <f>VLOOKUP(A5,HOP!A:L,12,0)</f>
        <v>50.11</v>
      </c>
      <c r="F5" s="4" t="str">
        <f>VLOOKUP(A5,HOP!A:C,3,0)</f>
        <v>3790716</v>
      </c>
      <c r="G5" s="4">
        <f t="shared" si="0"/>
        <v>0</v>
      </c>
      <c r="H5" s="4" t="str">
        <f t="shared" si="1"/>
        <v>,3790716</v>
      </c>
      <c r="I5" s="4" t="str">
        <f>VLOOKUP(A5,HOP!A:U,21,0)</f>
        <v>直连</v>
      </c>
    </row>
    <row r="6" s="4" customFormat="1" spans="1:9">
      <c r="A6" s="5">
        <v>999226078786192</v>
      </c>
      <c r="B6" s="6">
        <v>45158</v>
      </c>
      <c r="C6" s="6">
        <v>45159</v>
      </c>
      <c r="D6" s="4">
        <v>31.89</v>
      </c>
      <c r="E6" s="4" t="str">
        <f>VLOOKUP(A6,HOP!A:L,12,0)</f>
        <v>31.89</v>
      </c>
      <c r="F6" s="4" t="str">
        <f>VLOOKUP(A6,HOP!A:C,3,0)</f>
        <v>3790725</v>
      </c>
      <c r="G6" s="4">
        <f t="shared" si="0"/>
        <v>0</v>
      </c>
      <c r="H6" s="4" t="str">
        <f t="shared" si="1"/>
        <v>,3790725</v>
      </c>
      <c r="I6" s="4" t="str">
        <f>VLOOKUP(A6,HOP!A:U,21,0)</f>
        <v>直连</v>
      </c>
    </row>
    <row r="7" s="4" customFormat="1" spans="1:9">
      <c r="A7" s="5">
        <v>999226109608596</v>
      </c>
      <c r="B7" s="6">
        <v>45156</v>
      </c>
      <c r="C7" s="6">
        <v>45159</v>
      </c>
      <c r="D7" s="4">
        <v>139.26</v>
      </c>
      <c r="E7" s="4" t="str">
        <f>VLOOKUP(A7,HOP!A:L,12,0)</f>
        <v>139.26</v>
      </c>
      <c r="F7" s="4" t="str">
        <f>VLOOKUP(A7,HOP!A:C,3,0)</f>
        <v>3792982</v>
      </c>
      <c r="G7" s="4">
        <f t="shared" si="0"/>
        <v>0</v>
      </c>
      <c r="H7" s="4" t="str">
        <f t="shared" si="1"/>
        <v>,3792982</v>
      </c>
      <c r="I7" s="4" t="str">
        <f>VLOOKUP(A7,HOP!A:U,21,0)</f>
        <v>直连</v>
      </c>
    </row>
    <row r="8" s="4" customFormat="1" hidden="1" spans="1:9">
      <c r="A8" s="5">
        <v>26114640915</v>
      </c>
      <c r="B8" s="6">
        <v>45158</v>
      </c>
      <c r="C8" s="6">
        <v>45159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999226117375510</v>
      </c>
      <c r="B9" s="6">
        <v>45157</v>
      </c>
      <c r="C9" s="6">
        <v>45159</v>
      </c>
      <c r="D9" s="4">
        <v>326.9</v>
      </c>
      <c r="E9" s="4" t="str">
        <f>VLOOKUP(A9,HOP!A:L,12,0)</f>
        <v>326.90</v>
      </c>
      <c r="F9" s="4" t="str">
        <f>VLOOKUP(A9,HOP!A:C,3,0)</f>
        <v>3795376</v>
      </c>
      <c r="G9" s="4">
        <f t="shared" si="0"/>
        <v>0</v>
      </c>
      <c r="H9" s="4" t="str">
        <f t="shared" si="1"/>
        <v>,3795376</v>
      </c>
      <c r="I9" s="4" t="str">
        <f>VLOOKUP(A9,HOP!A:U,21,0)</f>
        <v>直连</v>
      </c>
    </row>
    <row r="10" s="4" customFormat="1" spans="1:9">
      <c r="A10" s="5">
        <v>999226131638165</v>
      </c>
      <c r="B10" s="6">
        <v>45157</v>
      </c>
      <c r="C10" s="6">
        <v>45159</v>
      </c>
      <c r="D10" s="4">
        <v>308.49</v>
      </c>
      <c r="E10" s="4" t="str">
        <f>VLOOKUP(A10,HOP!A:L,12,0)</f>
        <v>308.49</v>
      </c>
      <c r="F10" s="4" t="str">
        <f>VLOOKUP(A10,HOP!A:C,3,0)</f>
        <v>3799588</v>
      </c>
      <c r="G10" s="4">
        <f t="shared" si="0"/>
        <v>0</v>
      </c>
      <c r="H10" s="4" t="str">
        <f t="shared" si="1"/>
        <v>,3799588</v>
      </c>
      <c r="I10" s="4" t="str">
        <f>VLOOKUP(A10,HOP!A:U,21,0)</f>
        <v>直连</v>
      </c>
    </row>
    <row r="11" s="4" customFormat="1" spans="1:9">
      <c r="A11" s="5">
        <v>999226134061045</v>
      </c>
      <c r="B11" s="6">
        <v>45158</v>
      </c>
      <c r="C11" s="6">
        <v>45159</v>
      </c>
      <c r="D11" s="4">
        <v>50.93</v>
      </c>
      <c r="E11" s="4" t="str">
        <f>VLOOKUP(A11,HOP!A:L,12,0)</f>
        <v>50.93</v>
      </c>
      <c r="F11" s="4" t="str">
        <f>VLOOKUP(A11,HOP!A:C,3,0)</f>
        <v>3800201</v>
      </c>
      <c r="G11" s="4">
        <f t="shared" si="0"/>
        <v>0</v>
      </c>
      <c r="H11" s="4" t="str">
        <f t="shared" si="1"/>
        <v>,3800201</v>
      </c>
      <c r="I11" s="4" t="str">
        <f>VLOOKUP(A11,HOP!A:U,21,0)</f>
        <v>直连</v>
      </c>
    </row>
    <row r="12" s="4" customFormat="1" spans="1:9">
      <c r="A12" s="5">
        <v>999226134652958</v>
      </c>
      <c r="B12" s="6">
        <v>45158</v>
      </c>
      <c r="C12" s="6">
        <v>45159</v>
      </c>
      <c r="D12" s="4">
        <v>26.17</v>
      </c>
      <c r="E12" s="4" t="str">
        <f>VLOOKUP(A12,HOP!A:L,12,0)</f>
        <v>26.17</v>
      </c>
      <c r="F12" s="4" t="str">
        <f>VLOOKUP(A12,HOP!A:C,3,0)</f>
        <v>3800420</v>
      </c>
      <c r="G12" s="4">
        <f t="shared" si="0"/>
        <v>0</v>
      </c>
      <c r="H12" s="4" t="str">
        <f t="shared" si="1"/>
        <v>,3800420</v>
      </c>
      <c r="I12" s="4" t="str">
        <f>VLOOKUP(A12,HOP!A:U,21,0)</f>
        <v>直连</v>
      </c>
    </row>
    <row r="13" s="4" customFormat="1" spans="1:9">
      <c r="A13" s="5">
        <v>999226138227205</v>
      </c>
      <c r="B13" s="6">
        <v>45158</v>
      </c>
      <c r="C13" s="6">
        <v>45159</v>
      </c>
      <c r="D13" s="4">
        <v>55.62</v>
      </c>
      <c r="E13" s="4" t="str">
        <f>VLOOKUP(A13,HOP!A:L,12,0)</f>
        <v>55.62</v>
      </c>
      <c r="F13" s="4" t="str">
        <f>VLOOKUP(A13,HOP!A:C,3,0)</f>
        <v>3801639</v>
      </c>
      <c r="G13" s="4">
        <f t="shared" si="0"/>
        <v>0</v>
      </c>
      <c r="H13" s="4" t="str">
        <f t="shared" si="1"/>
        <v>,3801639</v>
      </c>
      <c r="I13" s="4" t="str">
        <f>VLOOKUP(A13,HOP!A:U,21,0)</f>
        <v>直连</v>
      </c>
    </row>
    <row r="14" s="4" customFormat="1" spans="1:9">
      <c r="A14" s="5">
        <v>999226140321956</v>
      </c>
      <c r="B14" s="6">
        <v>45157</v>
      </c>
      <c r="C14" s="6">
        <v>45159</v>
      </c>
      <c r="D14" s="4">
        <v>104.52</v>
      </c>
      <c r="E14" s="4" t="str">
        <f>VLOOKUP(A14,HOP!A:L,12,0)</f>
        <v>104.52</v>
      </c>
      <c r="F14" s="4" t="str">
        <f>VLOOKUP(A14,HOP!A:C,3,0)</f>
        <v>3802455</v>
      </c>
      <c r="G14" s="4">
        <f t="shared" si="0"/>
        <v>0</v>
      </c>
      <c r="H14" s="4" t="str">
        <f t="shared" si="1"/>
        <v>,3802455</v>
      </c>
      <c r="I14" s="4" t="str">
        <f>VLOOKUP(A14,HOP!A:U,21,0)</f>
        <v>直连</v>
      </c>
    </row>
    <row r="15" s="4" customFormat="1" spans="1:9">
      <c r="A15" s="5">
        <v>999226140926461</v>
      </c>
      <c r="B15" s="6">
        <v>45157</v>
      </c>
      <c r="C15" s="6">
        <v>45159</v>
      </c>
      <c r="D15" s="4">
        <v>91.22</v>
      </c>
      <c r="E15" s="4" t="str">
        <f>VLOOKUP(A15,HOP!A:L,12,0)</f>
        <v>91.22</v>
      </c>
      <c r="F15" s="4" t="str">
        <f>VLOOKUP(A15,HOP!A:C,3,0)</f>
        <v>3802743</v>
      </c>
      <c r="G15" s="4">
        <f t="shared" si="0"/>
        <v>0</v>
      </c>
      <c r="H15" s="4" t="str">
        <f t="shared" si="1"/>
        <v>,3802743</v>
      </c>
      <c r="I15" s="4" t="str">
        <f>VLOOKUP(A15,HOP!A:U,21,0)</f>
        <v>直连</v>
      </c>
    </row>
    <row r="16" s="4" customFormat="1" spans="1:9">
      <c r="A16" s="5">
        <v>999226143413889</v>
      </c>
      <c r="B16" s="6">
        <v>45157</v>
      </c>
      <c r="C16" s="6">
        <v>45159</v>
      </c>
      <c r="D16" s="4">
        <v>126.1</v>
      </c>
      <c r="E16" s="4" t="str">
        <f>VLOOKUP(A16,HOP!A:L,12,0)</f>
        <v>126.10</v>
      </c>
      <c r="F16" s="4" t="str">
        <f>VLOOKUP(A16,HOP!A:C,3,0)</f>
        <v>3803939</v>
      </c>
      <c r="G16" s="4">
        <f t="shared" si="0"/>
        <v>0</v>
      </c>
      <c r="H16" s="4" t="str">
        <f t="shared" si="1"/>
        <v>,3803939</v>
      </c>
      <c r="I16" s="4" t="str">
        <f>VLOOKUP(A16,HOP!A:U,21,0)</f>
        <v>直连</v>
      </c>
    </row>
    <row r="17" s="4" customFormat="1" spans="1:9">
      <c r="A17" s="5">
        <v>999226143501105</v>
      </c>
      <c r="B17" s="6">
        <v>45157</v>
      </c>
      <c r="C17" s="6">
        <v>45159</v>
      </c>
      <c r="D17" s="4">
        <v>61.53</v>
      </c>
      <c r="E17" s="4" t="str">
        <f>VLOOKUP(A17,HOP!A:L,12,0)</f>
        <v>61.53</v>
      </c>
      <c r="F17" s="4" t="str">
        <f>VLOOKUP(A17,HOP!A:C,3,0)</f>
        <v>3803960</v>
      </c>
      <c r="G17" s="4">
        <f t="shared" si="0"/>
        <v>0</v>
      </c>
      <c r="H17" s="4" t="str">
        <f t="shared" si="1"/>
        <v>,3803960</v>
      </c>
      <c r="I17" s="4" t="str">
        <f>VLOOKUP(A17,HOP!A:U,21,0)</f>
        <v>直连</v>
      </c>
    </row>
    <row r="18" s="4" customFormat="1" spans="1:9">
      <c r="A18" s="5">
        <v>999226145588644</v>
      </c>
      <c r="B18" s="6">
        <v>45158</v>
      </c>
      <c r="C18" s="6">
        <v>45159</v>
      </c>
      <c r="D18" s="4">
        <v>38.61</v>
      </c>
      <c r="E18" s="4" t="str">
        <f>VLOOKUP(A18,HOP!A:L,12,0)</f>
        <v>38.61</v>
      </c>
      <c r="F18" s="4" t="str">
        <f>VLOOKUP(A18,HOP!A:C,3,0)</f>
        <v>3805735</v>
      </c>
      <c r="G18" s="4">
        <f t="shared" si="0"/>
        <v>0</v>
      </c>
      <c r="H18" s="4" t="str">
        <f t="shared" si="1"/>
        <v>,3805735</v>
      </c>
      <c r="I18" s="4" t="str">
        <f>VLOOKUP(A18,HOP!A:U,21,0)</f>
        <v>直连</v>
      </c>
    </row>
    <row r="19" s="4" customFormat="1" spans="1:9">
      <c r="A19" s="5">
        <v>999226145667413</v>
      </c>
      <c r="B19" s="6">
        <v>45158</v>
      </c>
      <c r="C19" s="6">
        <v>45159</v>
      </c>
      <c r="D19" s="4">
        <v>17.96</v>
      </c>
      <c r="E19" s="4" t="str">
        <f>VLOOKUP(A19,HOP!A:L,12,0)</f>
        <v>17.96</v>
      </c>
      <c r="F19" s="4" t="str">
        <f>VLOOKUP(A19,HOP!A:C,3,0)</f>
        <v>3805936</v>
      </c>
      <c r="G19" s="4">
        <f t="shared" si="0"/>
        <v>0</v>
      </c>
      <c r="H19" s="4" t="str">
        <f t="shared" si="1"/>
        <v>,3805936</v>
      </c>
      <c r="I19" s="4" t="str">
        <f>VLOOKUP(A19,HOP!A:U,21,0)</f>
        <v>直连</v>
      </c>
    </row>
    <row r="20" s="4" customFormat="1" spans="1:9">
      <c r="A20" s="5">
        <v>999226145800793</v>
      </c>
      <c r="B20" s="6">
        <v>45157</v>
      </c>
      <c r="C20" s="6">
        <v>45159</v>
      </c>
      <c r="D20" s="4">
        <v>29.87</v>
      </c>
      <c r="E20" s="4" t="str">
        <f>VLOOKUP(A20,HOP!A:L,12,0)</f>
        <v>29.87</v>
      </c>
      <c r="F20" s="4" t="str">
        <f>VLOOKUP(A20,HOP!A:C,3,0)</f>
        <v>3806005</v>
      </c>
      <c r="G20" s="4">
        <f t="shared" si="0"/>
        <v>0</v>
      </c>
      <c r="H20" s="4" t="str">
        <f t="shared" si="1"/>
        <v>,3806005</v>
      </c>
      <c r="I20" s="4" t="str">
        <f>VLOOKUP(A20,HOP!A:U,21,0)</f>
        <v>直连</v>
      </c>
    </row>
    <row r="21" s="4" customFormat="1" spans="1:9">
      <c r="A21" s="5">
        <v>999226146163537</v>
      </c>
      <c r="B21" s="6">
        <v>45158</v>
      </c>
      <c r="C21" s="6">
        <v>45159</v>
      </c>
      <c r="D21" s="4">
        <v>58.49</v>
      </c>
      <c r="E21" s="4" t="str">
        <f>VLOOKUP(A21,HOP!A:L,12,0)</f>
        <v>58.49</v>
      </c>
      <c r="F21" s="4" t="str">
        <f>VLOOKUP(A21,HOP!A:C,3,0)</f>
        <v>3806355</v>
      </c>
      <c r="G21" s="4">
        <f t="shared" si="0"/>
        <v>0</v>
      </c>
      <c r="H21" s="4" t="str">
        <f t="shared" si="1"/>
        <v>,3806355</v>
      </c>
      <c r="I21" s="4" t="str">
        <f>VLOOKUP(A21,HOP!A:U,21,0)</f>
        <v>直连</v>
      </c>
    </row>
    <row r="22" s="4" customFormat="1" spans="1:9">
      <c r="A22" s="5">
        <v>999226146410701</v>
      </c>
      <c r="B22" s="6">
        <v>45158</v>
      </c>
      <c r="C22" s="6">
        <v>45159</v>
      </c>
      <c r="D22" s="4">
        <v>30.77</v>
      </c>
      <c r="E22" s="4" t="str">
        <f>VLOOKUP(A22,HOP!A:L,12,0)</f>
        <v>30.77</v>
      </c>
      <c r="F22" s="4" t="str">
        <f>VLOOKUP(A22,HOP!A:C,3,0)</f>
        <v>3806675</v>
      </c>
      <c r="G22" s="4">
        <f t="shared" si="0"/>
        <v>0</v>
      </c>
      <c r="H22" s="4" t="str">
        <f t="shared" si="1"/>
        <v>,3806675</v>
      </c>
      <c r="I22" s="4" t="str">
        <f>VLOOKUP(A22,HOP!A:U,21,0)</f>
        <v>直连</v>
      </c>
    </row>
    <row r="23" s="4" customFormat="1" spans="1:9">
      <c r="A23" s="5">
        <v>999226146540417</v>
      </c>
      <c r="B23" s="6">
        <v>45158</v>
      </c>
      <c r="C23" s="6">
        <v>45159</v>
      </c>
      <c r="D23" s="4">
        <v>156.45</v>
      </c>
      <c r="E23" s="4" t="str">
        <f>VLOOKUP(A23,HOP!A:L,12,0)</f>
        <v>156.45</v>
      </c>
      <c r="F23" s="4" t="str">
        <f>VLOOKUP(A23,HOP!A:C,3,0)</f>
        <v>3806741</v>
      </c>
      <c r="G23" s="4">
        <f t="shared" si="0"/>
        <v>0</v>
      </c>
      <c r="H23" s="4" t="str">
        <f t="shared" si="1"/>
        <v>,3806741</v>
      </c>
      <c r="I23" s="4" t="str">
        <f>VLOOKUP(A23,HOP!A:U,21,0)</f>
        <v>直采</v>
      </c>
    </row>
    <row r="24" s="4" customFormat="1" spans="1:9">
      <c r="A24" s="5">
        <v>999226147109508</v>
      </c>
      <c r="B24" s="6">
        <v>45158</v>
      </c>
      <c r="C24" s="6">
        <v>45159</v>
      </c>
      <c r="D24" s="4">
        <v>36.03</v>
      </c>
      <c r="E24" s="4" t="str">
        <f>VLOOKUP(A24,HOP!A:L,12,0)</f>
        <v>36.03</v>
      </c>
      <c r="F24" s="4" t="str">
        <f>VLOOKUP(A24,HOP!A:C,3,0)</f>
        <v>3807074</v>
      </c>
      <c r="G24" s="4">
        <f t="shared" si="0"/>
        <v>0</v>
      </c>
      <c r="H24" s="4" t="str">
        <f t="shared" si="1"/>
        <v>,3807074</v>
      </c>
      <c r="I24" s="4" t="str">
        <f>VLOOKUP(A24,HOP!A:U,21,0)</f>
        <v>直连</v>
      </c>
    </row>
    <row r="25" s="4" customFormat="1" spans="1:9">
      <c r="A25" s="5">
        <v>999226147698252</v>
      </c>
      <c r="B25" s="6">
        <v>45158</v>
      </c>
      <c r="C25" s="6">
        <v>45159</v>
      </c>
      <c r="D25" s="4">
        <v>19.17</v>
      </c>
      <c r="E25" s="4" t="str">
        <f>VLOOKUP(A25,HOP!A:L,12,0)</f>
        <v>19.17</v>
      </c>
      <c r="F25" s="4" t="str">
        <f>VLOOKUP(A25,HOP!A:C,3,0)</f>
        <v>3807384</v>
      </c>
      <c r="G25" s="4">
        <f t="shared" si="0"/>
        <v>0</v>
      </c>
      <c r="H25" s="4" t="str">
        <f t="shared" si="1"/>
        <v>,3807384</v>
      </c>
      <c r="I25" s="4" t="str">
        <f>VLOOKUP(A25,HOP!A:U,21,0)</f>
        <v>直连</v>
      </c>
    </row>
    <row r="26" s="4" customFormat="1" spans="1:9">
      <c r="A26" s="5">
        <v>999226148225434</v>
      </c>
      <c r="B26" s="6">
        <v>45158</v>
      </c>
      <c r="C26" s="6">
        <v>45159</v>
      </c>
      <c r="D26" s="4">
        <v>13.69</v>
      </c>
      <c r="E26" s="4" t="str">
        <f>VLOOKUP(A26,HOP!A:L,12,0)</f>
        <v>13.69</v>
      </c>
      <c r="F26" s="4" t="str">
        <f>VLOOKUP(A26,HOP!A:C,3,0)</f>
        <v>3807964</v>
      </c>
      <c r="G26" s="4">
        <f t="shared" si="0"/>
        <v>0</v>
      </c>
      <c r="H26" s="4" t="str">
        <f t="shared" si="1"/>
        <v>,3807964</v>
      </c>
      <c r="I26" s="4" t="str">
        <f>VLOOKUP(A26,HOP!A:U,21,0)</f>
        <v>直连</v>
      </c>
    </row>
    <row r="27" s="4" customFormat="1" spans="1:9">
      <c r="A27" s="5">
        <v>999226148281411</v>
      </c>
      <c r="B27" s="6">
        <v>45158</v>
      </c>
      <c r="C27" s="6">
        <v>45159</v>
      </c>
      <c r="D27" s="4">
        <v>35.86</v>
      </c>
      <c r="E27" s="4" t="str">
        <f>VLOOKUP(A27,HOP!A:L,12,0)</f>
        <v>35.86</v>
      </c>
      <c r="F27" s="4" t="str">
        <f>VLOOKUP(A27,HOP!A:C,3,0)</f>
        <v>3807991</v>
      </c>
      <c r="G27" s="4">
        <f t="shared" si="0"/>
        <v>0</v>
      </c>
      <c r="H27" s="4" t="str">
        <f t="shared" si="1"/>
        <v>,3807991</v>
      </c>
      <c r="I27" s="4" t="str">
        <f>VLOOKUP(A27,HOP!A:U,21,0)</f>
        <v>直连</v>
      </c>
    </row>
    <row r="28" s="4" customFormat="1" hidden="1" spans="1:9">
      <c r="A28" s="5">
        <v>999226148324275</v>
      </c>
      <c r="B28" s="6">
        <v>45158</v>
      </c>
      <c r="C28" s="6">
        <v>45159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999226148391336</v>
      </c>
      <c r="B29" s="6">
        <v>45158</v>
      </c>
      <c r="C29" s="6">
        <v>45159</v>
      </c>
      <c r="D29" s="4">
        <v>14.74</v>
      </c>
      <c r="E29" s="4" t="str">
        <f>VLOOKUP(A29,HOP!A:L,12,0)</f>
        <v>14.74</v>
      </c>
      <c r="F29" s="4" t="str">
        <f>VLOOKUP(A29,HOP!A:C,3,0)</f>
        <v>3808132</v>
      </c>
      <c r="G29" s="4">
        <f t="shared" si="0"/>
        <v>0</v>
      </c>
      <c r="H29" s="4" t="str">
        <f t="shared" si="1"/>
        <v>,3808132</v>
      </c>
      <c r="I29" s="4" t="str">
        <f>VLOOKUP(A29,HOP!A:U,21,0)</f>
        <v>直连</v>
      </c>
    </row>
    <row r="30" s="4" customFormat="1" spans="1:9">
      <c r="A30" s="5">
        <v>999226148488115</v>
      </c>
      <c r="B30" s="6">
        <v>45158</v>
      </c>
      <c r="C30" s="6">
        <v>45159</v>
      </c>
      <c r="D30" s="4">
        <v>8.78</v>
      </c>
      <c r="E30" s="4" t="str">
        <f>VLOOKUP(A30,HOP!A:L,12,0)</f>
        <v>8.78</v>
      </c>
      <c r="F30" s="4" t="str">
        <f>VLOOKUP(A30,HOP!A:C,3,0)</f>
        <v>3808177</v>
      </c>
      <c r="G30" s="4">
        <f t="shared" si="0"/>
        <v>0</v>
      </c>
      <c r="H30" s="4" t="str">
        <f t="shared" si="1"/>
        <v>,3808177</v>
      </c>
      <c r="I30" s="4" t="str">
        <f>VLOOKUP(A30,HOP!A:U,21,0)</f>
        <v>直连</v>
      </c>
    </row>
    <row r="31" s="4" customFormat="1" spans="1:9">
      <c r="A31" s="5">
        <v>999226148934713</v>
      </c>
      <c r="B31" s="6">
        <v>45158</v>
      </c>
      <c r="C31" s="6">
        <v>45159</v>
      </c>
      <c r="D31" s="4">
        <v>16.55</v>
      </c>
      <c r="E31" s="4" t="str">
        <f>VLOOKUP(A31,HOP!A:L,12,0)</f>
        <v>16.55</v>
      </c>
      <c r="F31" s="4" t="str">
        <f>VLOOKUP(A31,HOP!A:C,3,0)</f>
        <v>3808646</v>
      </c>
      <c r="G31" s="4">
        <f t="shared" si="0"/>
        <v>0</v>
      </c>
      <c r="H31" s="4" t="str">
        <f t="shared" si="1"/>
        <v>,3808646</v>
      </c>
      <c r="I31" s="4" t="str">
        <f>VLOOKUP(A31,HOP!A:U,21,0)</f>
        <v>直连</v>
      </c>
    </row>
    <row r="32" s="4" customFormat="1" spans="1:9">
      <c r="A32" s="5">
        <v>999226148966585</v>
      </c>
      <c r="B32" s="6">
        <v>45158</v>
      </c>
      <c r="C32" s="6">
        <v>45159</v>
      </c>
      <c r="D32" s="4">
        <v>135.47</v>
      </c>
      <c r="E32" s="4" t="str">
        <f>VLOOKUP(A32,HOP!A:L,12,0)</f>
        <v>135.47</v>
      </c>
      <c r="F32" s="4" t="str">
        <f>VLOOKUP(A32,HOP!A:C,3,0)</f>
        <v>3808665</v>
      </c>
      <c r="G32" s="4">
        <f t="shared" si="0"/>
        <v>0</v>
      </c>
      <c r="H32" s="4" t="str">
        <f t="shared" si="1"/>
        <v>,3808665</v>
      </c>
      <c r="I32" s="4" t="str">
        <f>VLOOKUP(A32,HOP!A:U,21,0)</f>
        <v>直连</v>
      </c>
    </row>
    <row r="33" s="4" customFormat="1" spans="1:9">
      <c r="A33" s="5">
        <v>999226149069944</v>
      </c>
      <c r="B33" s="6">
        <v>45158</v>
      </c>
      <c r="C33" s="6">
        <v>45159</v>
      </c>
      <c r="D33" s="4">
        <v>29.68</v>
      </c>
      <c r="E33" s="4" t="str">
        <f>VLOOKUP(A33,HOP!A:L,12,0)</f>
        <v>29.68</v>
      </c>
      <c r="F33" s="4" t="str">
        <f>VLOOKUP(A33,HOP!A:C,3,0)</f>
        <v>3808716</v>
      </c>
      <c r="G33" s="4">
        <f t="shared" si="0"/>
        <v>0</v>
      </c>
      <c r="H33" s="4" t="str">
        <f t="shared" si="1"/>
        <v>,3808716</v>
      </c>
      <c r="I33" s="4" t="str">
        <f>VLOOKUP(A33,HOP!A:U,21,0)</f>
        <v>直连</v>
      </c>
    </row>
    <row r="34" s="4" customFormat="1" spans="1:9">
      <c r="A34" s="5">
        <v>999226185231450</v>
      </c>
      <c r="B34" s="6">
        <v>45158</v>
      </c>
      <c r="C34" s="6">
        <v>45159</v>
      </c>
      <c r="D34" s="4">
        <v>15.72</v>
      </c>
      <c r="E34" s="4" t="str">
        <f>VLOOKUP(A34,HOP!A:L,12,0)</f>
        <v>15.72</v>
      </c>
      <c r="F34" s="4" t="str">
        <f>VLOOKUP(A34,HOP!A:C,3,0)</f>
        <v>3809486</v>
      </c>
      <c r="G34" s="4">
        <f t="shared" si="0"/>
        <v>0</v>
      </c>
      <c r="H34" s="4" t="str">
        <f t="shared" si="1"/>
        <v>,3809486</v>
      </c>
      <c r="I34" s="4" t="str">
        <f>VLOOKUP(A34,HOP!A:U,21,0)</f>
        <v>直连</v>
      </c>
    </row>
    <row r="35" s="4" customFormat="1" spans="1:9">
      <c r="A35" s="5">
        <v>999226186035450</v>
      </c>
      <c r="B35" s="6">
        <v>45158</v>
      </c>
      <c r="C35" s="6">
        <v>45159</v>
      </c>
      <c r="D35" s="4">
        <v>14.58</v>
      </c>
      <c r="E35" s="4" t="str">
        <f>VLOOKUP(A35,HOP!A:L,12,0)</f>
        <v>14.58</v>
      </c>
      <c r="F35" s="4" t="str">
        <f>VLOOKUP(A35,HOP!A:C,3,0)</f>
        <v>3809694</v>
      </c>
      <c r="G35" s="4">
        <f t="shared" si="0"/>
        <v>0</v>
      </c>
      <c r="H35" s="4" t="str">
        <f t="shared" si="1"/>
        <v>,3809694</v>
      </c>
      <c r="I35" s="4" t="str">
        <f>VLOOKUP(A35,HOP!A:U,21,0)</f>
        <v>直连</v>
      </c>
    </row>
    <row r="36" s="4" customFormat="1" spans="1:9">
      <c r="A36" s="5">
        <v>999226187538306</v>
      </c>
      <c r="B36" s="6">
        <v>45158</v>
      </c>
      <c r="C36" s="6">
        <v>45159</v>
      </c>
      <c r="D36" s="4">
        <v>203.09</v>
      </c>
      <c r="E36" s="4" t="str">
        <f>VLOOKUP(A36,HOP!A:L,12,0)</f>
        <v>203.09</v>
      </c>
      <c r="F36" s="4" t="str">
        <f>VLOOKUP(A36,HOP!A:C,3,0)</f>
        <v>3809996</v>
      </c>
      <c r="G36" s="4">
        <f t="shared" si="0"/>
        <v>0</v>
      </c>
      <c r="H36" s="4" t="str">
        <f t="shared" si="1"/>
        <v>,3809996</v>
      </c>
      <c r="I36" s="4" t="str">
        <f>VLOOKUP(A36,HOP!A:U,21,0)</f>
        <v>直连</v>
      </c>
    </row>
    <row r="37" s="4" customFormat="1" spans="1:9">
      <c r="A37" s="5">
        <v>999226188400277</v>
      </c>
      <c r="B37" s="6">
        <v>45158</v>
      </c>
      <c r="C37" s="6">
        <v>45159</v>
      </c>
      <c r="D37" s="4">
        <v>11.07</v>
      </c>
      <c r="E37" s="4" t="str">
        <f>VLOOKUP(A37,HOP!A:L,12,0)</f>
        <v>11.07</v>
      </c>
      <c r="F37" s="4" t="str">
        <f>VLOOKUP(A37,HOP!A:C,3,0)</f>
        <v>3810122</v>
      </c>
      <c r="G37" s="4">
        <f t="shared" si="0"/>
        <v>0</v>
      </c>
      <c r="H37" s="4" t="str">
        <f t="shared" si="1"/>
        <v>,3810122</v>
      </c>
      <c r="I37" s="4" t="str">
        <f>VLOOKUP(A37,HOP!A:U,21,0)</f>
        <v>直连</v>
      </c>
    </row>
    <row r="38" s="4" customFormat="1" spans="1:9">
      <c r="A38" s="5">
        <v>999226188879755</v>
      </c>
      <c r="B38" s="6">
        <v>45158</v>
      </c>
      <c r="C38" s="6">
        <v>45159</v>
      </c>
      <c r="D38" s="4">
        <v>15.56</v>
      </c>
      <c r="E38" s="4" t="str">
        <f>VLOOKUP(A38,HOP!A:L,12,0)</f>
        <v>15.56</v>
      </c>
      <c r="F38" s="4" t="str">
        <f>VLOOKUP(A38,HOP!A:C,3,0)</f>
        <v>3810338</v>
      </c>
      <c r="G38" s="4">
        <f t="shared" si="0"/>
        <v>0</v>
      </c>
      <c r="H38" s="4" t="str">
        <f t="shared" si="1"/>
        <v>,3810338</v>
      </c>
      <c r="I38" s="4" t="str">
        <f>VLOOKUP(A38,HOP!A:U,21,0)</f>
        <v>直连</v>
      </c>
    </row>
    <row r="39" s="4" customFormat="1" spans="1:9">
      <c r="A39" s="5">
        <v>999226190088028</v>
      </c>
      <c r="B39" s="6">
        <v>45158</v>
      </c>
      <c r="C39" s="6">
        <v>45159</v>
      </c>
      <c r="D39" s="4">
        <v>50.35</v>
      </c>
      <c r="E39" s="4" t="str">
        <f>VLOOKUP(A39,HOP!A:L,12,0)</f>
        <v>50.35</v>
      </c>
      <c r="F39" s="4" t="str">
        <f>VLOOKUP(A39,HOP!A:C,3,0)</f>
        <v>3810658</v>
      </c>
      <c r="G39" s="4">
        <f t="shared" si="0"/>
        <v>0</v>
      </c>
      <c r="H39" s="4" t="str">
        <f t="shared" si="1"/>
        <v>,3810658</v>
      </c>
      <c r="I39" s="4" t="str">
        <f>VLOOKUP(A39,HOP!A:U,21,0)</f>
        <v>直连</v>
      </c>
    </row>
    <row r="40" s="4" customFormat="1" spans="1:9">
      <c r="A40" s="5">
        <v>999226190299265</v>
      </c>
      <c r="B40" s="6">
        <v>45158</v>
      </c>
      <c r="C40" s="6">
        <v>45159</v>
      </c>
      <c r="D40" s="4">
        <v>29.08</v>
      </c>
      <c r="E40" s="4" t="str">
        <f>VLOOKUP(A40,HOP!A:L,12,0)</f>
        <v>29.08</v>
      </c>
      <c r="F40" s="4" t="str">
        <f>VLOOKUP(A40,HOP!A:C,3,0)</f>
        <v>3810690</v>
      </c>
      <c r="G40" s="4">
        <f t="shared" si="0"/>
        <v>0</v>
      </c>
      <c r="H40" s="4" t="str">
        <f t="shared" si="1"/>
        <v>,3810690</v>
      </c>
      <c r="I40" s="4" t="str">
        <f>VLOOKUP(A40,HOP!A:U,21,0)</f>
        <v>直连</v>
      </c>
    </row>
    <row r="41" s="4" customFormat="1" spans="1:9">
      <c r="A41" s="5">
        <v>999226190814937</v>
      </c>
      <c r="B41" s="6">
        <v>45158</v>
      </c>
      <c r="C41" s="6">
        <v>45159</v>
      </c>
      <c r="D41" s="4">
        <v>27.48</v>
      </c>
      <c r="E41" s="4" t="str">
        <f>VLOOKUP(A41,HOP!A:L,12,0)</f>
        <v>27.48</v>
      </c>
      <c r="F41" s="4" t="str">
        <f>VLOOKUP(A41,HOP!A:C,3,0)</f>
        <v>3810937</v>
      </c>
      <c r="G41" s="4">
        <f t="shared" si="0"/>
        <v>0</v>
      </c>
      <c r="H41" s="4" t="str">
        <f t="shared" si="1"/>
        <v>,3810937</v>
      </c>
      <c r="I41" s="4" t="str">
        <f>VLOOKUP(A41,HOP!A:U,21,0)</f>
        <v>直连</v>
      </c>
    </row>
    <row r="42" s="4" customFormat="1" spans="1:9">
      <c r="A42" s="5">
        <v>999226192384870</v>
      </c>
      <c r="B42" s="6">
        <v>45158</v>
      </c>
      <c r="C42" s="6">
        <v>45159</v>
      </c>
      <c r="D42" s="4">
        <v>62.3</v>
      </c>
      <c r="E42" s="4" t="str">
        <f>VLOOKUP(A42,HOP!A:L,12,0)</f>
        <v>62.30</v>
      </c>
      <c r="F42" s="4" t="str">
        <f>VLOOKUP(A42,HOP!A:C,3,0)</f>
        <v>3811377</v>
      </c>
      <c r="G42" s="4">
        <f t="shared" si="0"/>
        <v>0</v>
      </c>
      <c r="H42" s="4" t="str">
        <f t="shared" si="1"/>
        <v>,3811377</v>
      </c>
      <c r="I42" s="4" t="str">
        <f>VLOOKUP(A42,HOP!A:U,21,0)</f>
        <v>直连</v>
      </c>
    </row>
    <row r="43" s="4" customFormat="1" spans="1:9">
      <c r="A43" s="5">
        <v>999226193005194</v>
      </c>
      <c r="B43" s="6">
        <v>45158</v>
      </c>
      <c r="C43" s="6">
        <v>45159</v>
      </c>
      <c r="D43" s="4">
        <v>44.32</v>
      </c>
      <c r="E43" s="4" t="str">
        <f>VLOOKUP(A43,HOP!A:L,12,0)</f>
        <v>44.32</v>
      </c>
      <c r="F43" s="4" t="str">
        <f>VLOOKUP(A43,HOP!A:C,3,0)</f>
        <v>3811537</v>
      </c>
      <c r="G43" s="4">
        <f t="shared" si="0"/>
        <v>0</v>
      </c>
      <c r="H43" s="4" t="str">
        <f t="shared" si="1"/>
        <v>,3811537</v>
      </c>
      <c r="I43" s="4" t="str">
        <f>VLOOKUP(A43,HOP!A:U,21,0)</f>
        <v>直连</v>
      </c>
    </row>
    <row r="44" s="4" customFormat="1" spans="1:9">
      <c r="A44" s="5">
        <v>999226193144362</v>
      </c>
      <c r="B44" s="6">
        <v>45158</v>
      </c>
      <c r="C44" s="6">
        <v>45159</v>
      </c>
      <c r="D44" s="4">
        <v>15.96</v>
      </c>
      <c r="E44" s="4" t="str">
        <f>VLOOKUP(A44,HOP!A:L,12,0)</f>
        <v>15.96</v>
      </c>
      <c r="F44" s="4" t="str">
        <f>VLOOKUP(A44,HOP!A:C,3,0)</f>
        <v>3811551</v>
      </c>
      <c r="G44" s="4">
        <f t="shared" si="0"/>
        <v>0</v>
      </c>
      <c r="H44" s="4" t="str">
        <f t="shared" si="1"/>
        <v>,3811551</v>
      </c>
      <c r="I44" s="4" t="str">
        <f>VLOOKUP(A44,HOP!A:U,21,0)</f>
        <v>直连</v>
      </c>
    </row>
    <row r="46" spans="4:4">
      <c r="D46" s="4">
        <f>SUM(D2:D45)</f>
        <v>3838.81</v>
      </c>
    </row>
    <row r="47" spans="4:4">
      <c r="D47" s="4" t="s">
        <v>240</v>
      </c>
    </row>
    <row r="49" spans="1:3">
      <c r="A49" s="4" t="s">
        <v>241</v>
      </c>
      <c r="B49" s="4">
        <v>3448.78</v>
      </c>
      <c r="C49" s="4">
        <v>27043.64</v>
      </c>
    </row>
    <row r="50" spans="1:3">
      <c r="A50" s="4" t="s">
        <v>242</v>
      </c>
      <c r="B50" s="4">
        <v>390.03</v>
      </c>
      <c r="C50" s="4">
        <v>3058.43</v>
      </c>
    </row>
    <row r="51" spans="1:3">
      <c r="A51" s="4" t="s">
        <v>243</v>
      </c>
      <c r="B51" s="4">
        <f>SUBTOTAL(9,B49:B50)</f>
        <v>3838.81</v>
      </c>
      <c r="C51" s="4">
        <f>SUBTOTAL(9,C49:C50)</f>
        <v>30102.07</v>
      </c>
    </row>
    <row r="52" spans="1:1">
      <c r="A52" s="4" t="s">
        <v>244</v>
      </c>
    </row>
  </sheetData>
  <autoFilter ref="A1:W44">
    <filterColumn colId="3">
      <filters>
        <filter val="50.11"/>
        <filter val="104.52"/>
        <filter val="50.93"/>
        <filter val="61.53"/>
        <filter val="16.55"/>
        <filter val="15.56"/>
        <filter val="15.96"/>
        <filter val="17.96"/>
        <filter val="19.17"/>
        <filter val="26.17"/>
        <filter val="14.58"/>
        <filter val="233.58"/>
        <filter val="126.1"/>
        <filter val="38.61"/>
        <filter val="55.62"/>
        <filter val="91.22"/>
        <filter val="62.3"/>
        <filter val="139.26"/>
        <filter val="29.68"/>
        <filter val="13.69"/>
        <filter val="326.9"/>
        <filter val="15.72"/>
        <filter val="44.32"/>
        <filter val="14.74"/>
        <filter val="50.35"/>
        <filter val="30.77"/>
        <filter val="8.78"/>
        <filter val="906.78"/>
        <filter val="36.03"/>
        <filter val="156.45"/>
        <filter val="35.86"/>
        <filter val="11.07"/>
        <filter val="29.87"/>
        <filter val="135.47"/>
        <filter val="27.48"/>
        <filter val="29.08"/>
        <filter val="194.08"/>
        <filter val="31.89"/>
        <filter val="58.49"/>
        <filter val="203.09"/>
        <filter val="308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245</v>
      </c>
      <c r="B1" s="2" t="s">
        <v>246</v>
      </c>
      <c r="C1" s="2" t="s">
        <v>247</v>
      </c>
      <c r="D1" s="2" t="s">
        <v>248</v>
      </c>
      <c r="E1" s="2" t="s">
        <v>13</v>
      </c>
      <c r="F1" s="2" t="s">
        <v>5</v>
      </c>
      <c r="G1" s="2" t="s">
        <v>6</v>
      </c>
      <c r="H1" s="2" t="s">
        <v>249</v>
      </c>
      <c r="I1" s="2" t="s">
        <v>250</v>
      </c>
      <c r="J1" s="2" t="s">
        <v>251</v>
      </c>
      <c r="K1" s="2" t="s">
        <v>252</v>
      </c>
      <c r="L1" s="2" t="s">
        <v>253</v>
      </c>
      <c r="M1" s="2" t="s">
        <v>254</v>
      </c>
      <c r="N1" s="2" t="s">
        <v>255</v>
      </c>
      <c r="O1" s="2" t="s">
        <v>256</v>
      </c>
      <c r="P1" s="2" t="s">
        <v>257</v>
      </c>
      <c r="Q1" s="2" t="s">
        <v>258</v>
      </c>
      <c r="R1" s="2" t="s">
        <v>259</v>
      </c>
      <c r="S1" s="2" t="s">
        <v>260</v>
      </c>
      <c r="T1" s="2" t="s">
        <v>261</v>
      </c>
      <c r="U1" s="2" t="s">
        <v>262</v>
      </c>
      <c r="V1" s="2" t="s">
        <v>263</v>
      </c>
    </row>
    <row r="2" s="1" customFormat="1" spans="1:22">
      <c r="A2" s="3">
        <v>999226193144362</v>
      </c>
      <c r="B2" s="1" t="s">
        <v>264</v>
      </c>
      <c r="C2" s="1" t="s">
        <v>265</v>
      </c>
      <c r="D2" s="1" t="s">
        <v>266</v>
      </c>
      <c r="E2" s="1" t="s">
        <v>267</v>
      </c>
      <c r="F2" s="1" t="s">
        <v>264</v>
      </c>
      <c r="G2" s="1" t="s">
        <v>268</v>
      </c>
      <c r="H2" s="1" t="s">
        <v>269</v>
      </c>
      <c r="I2" s="1" t="s">
        <v>270</v>
      </c>
      <c r="J2" s="1" t="s">
        <v>30</v>
      </c>
      <c r="K2" s="1" t="s">
        <v>271</v>
      </c>
      <c r="L2" s="1" t="s">
        <v>271</v>
      </c>
      <c r="M2" s="1" t="s">
        <v>272</v>
      </c>
      <c r="N2" s="1" t="s">
        <v>272</v>
      </c>
      <c r="O2" s="1" t="s">
        <v>273</v>
      </c>
      <c r="P2" s="1" t="s">
        <v>274</v>
      </c>
      <c r="Q2" s="1" t="s">
        <v>275</v>
      </c>
      <c r="R2" s="1" t="s">
        <v>276</v>
      </c>
      <c r="S2" s="1" t="s">
        <v>277</v>
      </c>
      <c r="T2" s="1" t="s">
        <v>278</v>
      </c>
      <c r="U2" s="1" t="s">
        <v>279</v>
      </c>
      <c r="V2" s="1" t="s">
        <v>280</v>
      </c>
    </row>
    <row r="3" s="1" customFormat="1" spans="1:22">
      <c r="A3" s="3">
        <v>999226193005194</v>
      </c>
      <c r="B3" s="1" t="s">
        <v>264</v>
      </c>
      <c r="C3" s="1" t="s">
        <v>281</v>
      </c>
      <c r="D3" s="1" t="s">
        <v>282</v>
      </c>
      <c r="E3" s="1" t="s">
        <v>283</v>
      </c>
      <c r="F3" s="1" t="s">
        <v>264</v>
      </c>
      <c r="G3" s="1" t="s">
        <v>268</v>
      </c>
      <c r="H3" s="1" t="s">
        <v>269</v>
      </c>
      <c r="I3" s="1" t="s">
        <v>284</v>
      </c>
      <c r="J3" s="1" t="s">
        <v>30</v>
      </c>
      <c r="K3" s="1" t="s">
        <v>285</v>
      </c>
      <c r="L3" s="1" t="s">
        <v>285</v>
      </c>
      <c r="M3" s="1" t="s">
        <v>272</v>
      </c>
      <c r="N3" s="1" t="s">
        <v>272</v>
      </c>
      <c r="O3" s="1" t="s">
        <v>273</v>
      </c>
      <c r="P3" s="1" t="s">
        <v>274</v>
      </c>
      <c r="Q3" s="1" t="s">
        <v>275</v>
      </c>
      <c r="R3" s="1" t="s">
        <v>286</v>
      </c>
      <c r="S3" s="1" t="s">
        <v>277</v>
      </c>
      <c r="T3" s="1" t="s">
        <v>278</v>
      </c>
      <c r="U3" s="1" t="s">
        <v>279</v>
      </c>
      <c r="V3" s="1" t="s">
        <v>280</v>
      </c>
    </row>
    <row r="4" s="1" customFormat="1" spans="1:22">
      <c r="A4" s="3">
        <v>999226192384870</v>
      </c>
      <c r="B4" s="1" t="s">
        <v>264</v>
      </c>
      <c r="C4" s="1" t="s">
        <v>287</v>
      </c>
      <c r="D4" s="1" t="s">
        <v>288</v>
      </c>
      <c r="E4" s="1" t="s">
        <v>289</v>
      </c>
      <c r="F4" s="1" t="s">
        <v>264</v>
      </c>
      <c r="G4" s="1" t="s">
        <v>268</v>
      </c>
      <c r="H4" s="1" t="s">
        <v>269</v>
      </c>
      <c r="I4" s="1" t="s">
        <v>290</v>
      </c>
      <c r="J4" s="1" t="s">
        <v>30</v>
      </c>
      <c r="K4" s="1" t="s">
        <v>291</v>
      </c>
      <c r="L4" s="1" t="s">
        <v>291</v>
      </c>
      <c r="M4" s="1" t="s">
        <v>272</v>
      </c>
      <c r="N4" s="1" t="s">
        <v>272</v>
      </c>
      <c r="O4" s="1" t="s">
        <v>273</v>
      </c>
      <c r="P4" s="1" t="s">
        <v>274</v>
      </c>
      <c r="Q4" s="1" t="s">
        <v>275</v>
      </c>
      <c r="R4" s="1" t="s">
        <v>292</v>
      </c>
      <c r="S4" s="1" t="s">
        <v>277</v>
      </c>
      <c r="T4" s="1" t="s">
        <v>278</v>
      </c>
      <c r="U4" s="1" t="s">
        <v>279</v>
      </c>
      <c r="V4" s="1" t="s">
        <v>293</v>
      </c>
    </row>
    <row r="5" s="1" customFormat="1" spans="1:22">
      <c r="A5" s="3">
        <v>999226190814937</v>
      </c>
      <c r="B5" s="1" t="s">
        <v>264</v>
      </c>
      <c r="C5" s="1" t="s">
        <v>294</v>
      </c>
      <c r="D5" s="1" t="s">
        <v>295</v>
      </c>
      <c r="E5" s="1" t="s">
        <v>296</v>
      </c>
      <c r="F5" s="1" t="s">
        <v>264</v>
      </c>
      <c r="G5" s="1" t="s">
        <v>268</v>
      </c>
      <c r="H5" s="1" t="s">
        <v>269</v>
      </c>
      <c r="I5" s="1" t="s">
        <v>297</v>
      </c>
      <c r="J5" s="1" t="s">
        <v>30</v>
      </c>
      <c r="K5" s="1" t="s">
        <v>298</v>
      </c>
      <c r="L5" s="1" t="s">
        <v>298</v>
      </c>
      <c r="M5" s="1" t="s">
        <v>272</v>
      </c>
      <c r="N5" s="1" t="s">
        <v>272</v>
      </c>
      <c r="O5" s="1" t="s">
        <v>273</v>
      </c>
      <c r="P5" s="1" t="s">
        <v>274</v>
      </c>
      <c r="Q5" s="1" t="s">
        <v>275</v>
      </c>
      <c r="R5" s="1" t="s">
        <v>299</v>
      </c>
      <c r="S5" s="1" t="s">
        <v>277</v>
      </c>
      <c r="T5" s="1" t="s">
        <v>278</v>
      </c>
      <c r="U5" s="1" t="s">
        <v>279</v>
      </c>
      <c r="V5" s="1" t="s">
        <v>300</v>
      </c>
    </row>
    <row r="6" s="1" customFormat="1" spans="1:22">
      <c r="A6" s="3">
        <v>999226190299265</v>
      </c>
      <c r="B6" s="1" t="s">
        <v>264</v>
      </c>
      <c r="C6" s="1" t="s">
        <v>301</v>
      </c>
      <c r="D6" s="1" t="s">
        <v>302</v>
      </c>
      <c r="E6" s="1" t="s">
        <v>303</v>
      </c>
      <c r="F6" s="1" t="s">
        <v>264</v>
      </c>
      <c r="G6" s="1" t="s">
        <v>268</v>
      </c>
      <c r="H6" s="1" t="s">
        <v>269</v>
      </c>
      <c r="I6" s="1" t="s">
        <v>304</v>
      </c>
      <c r="J6" s="1" t="s">
        <v>30</v>
      </c>
      <c r="K6" s="1" t="s">
        <v>305</v>
      </c>
      <c r="L6" s="1" t="s">
        <v>305</v>
      </c>
      <c r="M6" s="1" t="s">
        <v>272</v>
      </c>
      <c r="N6" s="1" t="s">
        <v>272</v>
      </c>
      <c r="O6" s="1" t="s">
        <v>273</v>
      </c>
      <c r="P6" s="1" t="s">
        <v>274</v>
      </c>
      <c r="Q6" s="1" t="s">
        <v>275</v>
      </c>
      <c r="R6" s="1" t="s">
        <v>306</v>
      </c>
      <c r="S6" s="1" t="s">
        <v>277</v>
      </c>
      <c r="T6" s="1" t="s">
        <v>278</v>
      </c>
      <c r="U6" s="1" t="s">
        <v>279</v>
      </c>
      <c r="V6" s="1" t="s">
        <v>307</v>
      </c>
    </row>
    <row r="7" s="1" customFormat="1" spans="1:22">
      <c r="A7" s="3">
        <v>999226190088028</v>
      </c>
      <c r="B7" s="1" t="s">
        <v>264</v>
      </c>
      <c r="C7" s="1" t="s">
        <v>308</v>
      </c>
      <c r="D7" s="1" t="s">
        <v>309</v>
      </c>
      <c r="E7" s="1" t="s">
        <v>310</v>
      </c>
      <c r="F7" s="1" t="s">
        <v>264</v>
      </c>
      <c r="G7" s="1" t="s">
        <v>268</v>
      </c>
      <c r="H7" s="1" t="s">
        <v>269</v>
      </c>
      <c r="I7" s="1" t="s">
        <v>311</v>
      </c>
      <c r="J7" s="1" t="s">
        <v>30</v>
      </c>
      <c r="K7" s="1" t="s">
        <v>312</v>
      </c>
      <c r="L7" s="1" t="s">
        <v>312</v>
      </c>
      <c r="M7" s="1" t="s">
        <v>272</v>
      </c>
      <c r="N7" s="1" t="s">
        <v>272</v>
      </c>
      <c r="O7" s="1" t="s">
        <v>273</v>
      </c>
      <c r="P7" s="1" t="s">
        <v>274</v>
      </c>
      <c r="Q7" s="1" t="s">
        <v>275</v>
      </c>
      <c r="R7" s="1" t="s">
        <v>313</v>
      </c>
      <c r="S7" s="1" t="s">
        <v>277</v>
      </c>
      <c r="T7" s="1" t="s">
        <v>278</v>
      </c>
      <c r="U7" s="1" t="s">
        <v>279</v>
      </c>
      <c r="V7" s="1" t="s">
        <v>300</v>
      </c>
    </row>
    <row r="8" s="1" customFormat="1" spans="1:22">
      <c r="A8" s="3">
        <v>999226188879755</v>
      </c>
      <c r="B8" s="1" t="s">
        <v>264</v>
      </c>
      <c r="C8" s="1" t="s">
        <v>314</v>
      </c>
      <c r="D8" s="1" t="s">
        <v>315</v>
      </c>
      <c r="E8" s="1" t="s">
        <v>316</v>
      </c>
      <c r="F8" s="1" t="s">
        <v>264</v>
      </c>
      <c r="G8" s="1" t="s">
        <v>268</v>
      </c>
      <c r="H8" s="1" t="s">
        <v>269</v>
      </c>
      <c r="I8" s="1" t="s">
        <v>317</v>
      </c>
      <c r="J8" s="1" t="s">
        <v>30</v>
      </c>
      <c r="K8" s="1" t="s">
        <v>318</v>
      </c>
      <c r="L8" s="1" t="s">
        <v>318</v>
      </c>
      <c r="M8" s="1" t="s">
        <v>272</v>
      </c>
      <c r="N8" s="1" t="s">
        <v>272</v>
      </c>
      <c r="O8" s="1" t="s">
        <v>273</v>
      </c>
      <c r="P8" s="1" t="s">
        <v>274</v>
      </c>
      <c r="Q8" s="1" t="s">
        <v>275</v>
      </c>
      <c r="R8" s="1" t="s">
        <v>319</v>
      </c>
      <c r="S8" s="1" t="s">
        <v>277</v>
      </c>
      <c r="T8" s="1" t="s">
        <v>278</v>
      </c>
      <c r="U8" s="1" t="s">
        <v>279</v>
      </c>
      <c r="V8" s="1" t="s">
        <v>307</v>
      </c>
    </row>
    <row r="9" s="1" customFormat="1" spans="1:22">
      <c r="A9" s="3">
        <v>999226188400277</v>
      </c>
      <c r="B9" s="1" t="s">
        <v>264</v>
      </c>
      <c r="C9" s="1" t="s">
        <v>320</v>
      </c>
      <c r="D9" s="1" t="s">
        <v>321</v>
      </c>
      <c r="E9" s="1" t="s">
        <v>322</v>
      </c>
      <c r="F9" s="1" t="s">
        <v>264</v>
      </c>
      <c r="G9" s="1" t="s">
        <v>268</v>
      </c>
      <c r="H9" s="1" t="s">
        <v>269</v>
      </c>
      <c r="I9" s="1" t="s">
        <v>323</v>
      </c>
      <c r="J9" s="1" t="s">
        <v>30</v>
      </c>
      <c r="K9" s="1" t="s">
        <v>324</v>
      </c>
      <c r="L9" s="1" t="s">
        <v>324</v>
      </c>
      <c r="M9" s="1" t="s">
        <v>272</v>
      </c>
      <c r="N9" s="1" t="s">
        <v>272</v>
      </c>
      <c r="O9" s="1" t="s">
        <v>273</v>
      </c>
      <c r="P9" s="1" t="s">
        <v>274</v>
      </c>
      <c r="Q9" s="1" t="s">
        <v>275</v>
      </c>
      <c r="R9" s="1" t="s">
        <v>325</v>
      </c>
      <c r="S9" s="1" t="s">
        <v>277</v>
      </c>
      <c r="T9" s="1" t="s">
        <v>278</v>
      </c>
      <c r="U9" s="1" t="s">
        <v>279</v>
      </c>
      <c r="V9" s="1" t="s">
        <v>300</v>
      </c>
    </row>
    <row r="10" s="1" customFormat="1" spans="1:22">
      <c r="A10" s="3">
        <v>999226187538306</v>
      </c>
      <c r="B10" s="1" t="s">
        <v>264</v>
      </c>
      <c r="C10" s="1" t="s">
        <v>326</v>
      </c>
      <c r="D10" s="1" t="s">
        <v>327</v>
      </c>
      <c r="E10" s="1" t="s">
        <v>328</v>
      </c>
      <c r="F10" s="1" t="s">
        <v>264</v>
      </c>
      <c r="G10" s="1" t="s">
        <v>268</v>
      </c>
      <c r="H10" s="1" t="s">
        <v>269</v>
      </c>
      <c r="I10" s="1" t="s">
        <v>329</v>
      </c>
      <c r="J10" s="1" t="s">
        <v>30</v>
      </c>
      <c r="K10" s="1" t="s">
        <v>330</v>
      </c>
      <c r="L10" s="1" t="s">
        <v>330</v>
      </c>
      <c r="M10" s="1" t="s">
        <v>272</v>
      </c>
      <c r="N10" s="1" t="s">
        <v>272</v>
      </c>
      <c r="O10" s="1" t="s">
        <v>273</v>
      </c>
      <c r="P10" s="1" t="s">
        <v>274</v>
      </c>
      <c r="Q10" s="1" t="s">
        <v>275</v>
      </c>
      <c r="R10" s="1" t="s">
        <v>331</v>
      </c>
      <c r="S10" s="1" t="s">
        <v>277</v>
      </c>
      <c r="T10" s="1" t="s">
        <v>278</v>
      </c>
      <c r="U10" s="1" t="s">
        <v>279</v>
      </c>
      <c r="V10" s="1" t="s">
        <v>332</v>
      </c>
    </row>
    <row r="11" s="1" customFormat="1" spans="1:22">
      <c r="A11" s="3">
        <v>999226186035450</v>
      </c>
      <c r="B11" s="1" t="s">
        <v>264</v>
      </c>
      <c r="C11" s="1" t="s">
        <v>333</v>
      </c>
      <c r="D11" s="1" t="s">
        <v>334</v>
      </c>
      <c r="E11" s="1" t="s">
        <v>335</v>
      </c>
      <c r="F11" s="1" t="s">
        <v>264</v>
      </c>
      <c r="G11" s="1" t="s">
        <v>268</v>
      </c>
      <c r="H11" s="1" t="s">
        <v>269</v>
      </c>
      <c r="I11" s="1" t="s">
        <v>336</v>
      </c>
      <c r="J11" s="1" t="s">
        <v>30</v>
      </c>
      <c r="K11" s="1" t="s">
        <v>337</v>
      </c>
      <c r="L11" s="1" t="s">
        <v>337</v>
      </c>
      <c r="M11" s="1" t="s">
        <v>272</v>
      </c>
      <c r="N11" s="1" t="s">
        <v>272</v>
      </c>
      <c r="O11" s="1" t="s">
        <v>273</v>
      </c>
      <c r="P11" s="1" t="s">
        <v>274</v>
      </c>
      <c r="Q11" s="1" t="s">
        <v>275</v>
      </c>
      <c r="R11" s="1" t="s">
        <v>338</v>
      </c>
      <c r="S11" s="1" t="s">
        <v>277</v>
      </c>
      <c r="T11" s="1" t="s">
        <v>278</v>
      </c>
      <c r="U11" s="1" t="s">
        <v>279</v>
      </c>
      <c r="V11" s="1" t="s">
        <v>300</v>
      </c>
    </row>
    <row r="12" s="1" customFormat="1" spans="1:22">
      <c r="A12" s="3">
        <v>999226185231450</v>
      </c>
      <c r="B12" s="1" t="s">
        <v>264</v>
      </c>
      <c r="C12" s="1" t="s">
        <v>339</v>
      </c>
      <c r="D12" s="1" t="s">
        <v>340</v>
      </c>
      <c r="E12" s="1" t="s">
        <v>341</v>
      </c>
      <c r="F12" s="1" t="s">
        <v>264</v>
      </c>
      <c r="G12" s="1" t="s">
        <v>268</v>
      </c>
      <c r="H12" s="1" t="s">
        <v>269</v>
      </c>
      <c r="I12" s="1" t="s">
        <v>342</v>
      </c>
      <c r="J12" s="1" t="s">
        <v>30</v>
      </c>
      <c r="K12" s="1" t="s">
        <v>343</v>
      </c>
      <c r="L12" s="1" t="s">
        <v>343</v>
      </c>
      <c r="M12" s="1" t="s">
        <v>272</v>
      </c>
      <c r="N12" s="1" t="s">
        <v>272</v>
      </c>
      <c r="O12" s="1" t="s">
        <v>273</v>
      </c>
      <c r="P12" s="1" t="s">
        <v>274</v>
      </c>
      <c r="Q12" s="1" t="s">
        <v>275</v>
      </c>
      <c r="R12" s="1" t="s">
        <v>344</v>
      </c>
      <c r="S12" s="1" t="s">
        <v>277</v>
      </c>
      <c r="T12" s="1" t="s">
        <v>278</v>
      </c>
      <c r="U12" s="1" t="s">
        <v>279</v>
      </c>
      <c r="V12" s="1" t="s">
        <v>280</v>
      </c>
    </row>
    <row r="13" s="1" customFormat="1" spans="1:22">
      <c r="A13" s="3">
        <v>999226149069944</v>
      </c>
      <c r="B13" s="1" t="s">
        <v>264</v>
      </c>
      <c r="C13" s="1" t="s">
        <v>345</v>
      </c>
      <c r="D13" s="1" t="s">
        <v>346</v>
      </c>
      <c r="E13" s="1" t="s">
        <v>347</v>
      </c>
      <c r="F13" s="1" t="s">
        <v>264</v>
      </c>
      <c r="G13" s="1" t="s">
        <v>268</v>
      </c>
      <c r="H13" s="1" t="s">
        <v>269</v>
      </c>
      <c r="I13" s="1" t="s">
        <v>348</v>
      </c>
      <c r="J13" s="1" t="s">
        <v>30</v>
      </c>
      <c r="K13" s="1" t="s">
        <v>349</v>
      </c>
      <c r="L13" s="1" t="s">
        <v>349</v>
      </c>
      <c r="M13" s="1" t="s">
        <v>272</v>
      </c>
      <c r="N13" s="1" t="s">
        <v>272</v>
      </c>
      <c r="O13" s="1" t="s">
        <v>273</v>
      </c>
      <c r="P13" s="1" t="s">
        <v>274</v>
      </c>
      <c r="Q13" s="1" t="s">
        <v>275</v>
      </c>
      <c r="R13" s="1" t="s">
        <v>350</v>
      </c>
      <c r="S13" s="1" t="s">
        <v>277</v>
      </c>
      <c r="T13" s="1" t="s">
        <v>278</v>
      </c>
      <c r="U13" s="1" t="s">
        <v>279</v>
      </c>
      <c r="V13" s="1" t="s">
        <v>280</v>
      </c>
    </row>
    <row r="14" s="1" customFormat="1" spans="1:22">
      <c r="A14" s="3">
        <v>999226148966585</v>
      </c>
      <c r="B14" s="1" t="s">
        <v>264</v>
      </c>
      <c r="C14" s="1" t="s">
        <v>351</v>
      </c>
      <c r="D14" s="1" t="s">
        <v>352</v>
      </c>
      <c r="E14" s="1" t="s">
        <v>353</v>
      </c>
      <c r="F14" s="1" t="s">
        <v>264</v>
      </c>
      <c r="G14" s="1" t="s">
        <v>268</v>
      </c>
      <c r="H14" s="1" t="s">
        <v>269</v>
      </c>
      <c r="I14" s="1" t="s">
        <v>354</v>
      </c>
      <c r="J14" s="1" t="s">
        <v>30</v>
      </c>
      <c r="K14" s="1" t="s">
        <v>355</v>
      </c>
      <c r="L14" s="1" t="s">
        <v>355</v>
      </c>
      <c r="M14" s="1" t="s">
        <v>272</v>
      </c>
      <c r="N14" s="1" t="s">
        <v>272</v>
      </c>
      <c r="O14" s="1" t="s">
        <v>273</v>
      </c>
      <c r="P14" s="1" t="s">
        <v>274</v>
      </c>
      <c r="Q14" s="1" t="s">
        <v>275</v>
      </c>
      <c r="R14" s="1" t="s">
        <v>356</v>
      </c>
      <c r="S14" s="1" t="s">
        <v>277</v>
      </c>
      <c r="T14" s="1" t="s">
        <v>278</v>
      </c>
      <c r="U14" s="1" t="s">
        <v>279</v>
      </c>
      <c r="V14" s="1" t="s">
        <v>307</v>
      </c>
    </row>
    <row r="15" s="1" customFormat="1" spans="1:22">
      <c r="A15" s="3">
        <v>999226148934713</v>
      </c>
      <c r="B15" s="1" t="s">
        <v>264</v>
      </c>
      <c r="C15" s="1" t="s">
        <v>357</v>
      </c>
      <c r="D15" s="1" t="s">
        <v>340</v>
      </c>
      <c r="E15" s="1" t="s">
        <v>358</v>
      </c>
      <c r="F15" s="1" t="s">
        <v>264</v>
      </c>
      <c r="G15" s="1" t="s">
        <v>268</v>
      </c>
      <c r="H15" s="1" t="s">
        <v>269</v>
      </c>
      <c r="I15" s="1" t="s">
        <v>359</v>
      </c>
      <c r="J15" s="1" t="s">
        <v>30</v>
      </c>
      <c r="K15" s="1" t="s">
        <v>360</v>
      </c>
      <c r="L15" s="1" t="s">
        <v>360</v>
      </c>
      <c r="M15" s="1" t="s">
        <v>272</v>
      </c>
      <c r="N15" s="1" t="s">
        <v>272</v>
      </c>
      <c r="O15" s="1" t="s">
        <v>273</v>
      </c>
      <c r="P15" s="1" t="s">
        <v>274</v>
      </c>
      <c r="Q15" s="1" t="s">
        <v>275</v>
      </c>
      <c r="R15" s="1" t="s">
        <v>361</v>
      </c>
      <c r="S15" s="1" t="s">
        <v>277</v>
      </c>
      <c r="T15" s="1" t="s">
        <v>278</v>
      </c>
      <c r="U15" s="1" t="s">
        <v>279</v>
      </c>
      <c r="V15" s="1" t="s">
        <v>280</v>
      </c>
    </row>
    <row r="16" s="1" customFormat="1" spans="1:22">
      <c r="A16" s="3">
        <v>999226148488115</v>
      </c>
      <c r="B16" s="1" t="s">
        <v>264</v>
      </c>
      <c r="C16" s="1" t="s">
        <v>362</v>
      </c>
      <c r="D16" s="1" t="s">
        <v>363</v>
      </c>
      <c r="E16" s="1" t="s">
        <v>364</v>
      </c>
      <c r="F16" s="1" t="s">
        <v>264</v>
      </c>
      <c r="G16" s="1" t="s">
        <v>268</v>
      </c>
      <c r="H16" s="1" t="s">
        <v>269</v>
      </c>
      <c r="I16" s="1" t="s">
        <v>365</v>
      </c>
      <c r="J16" s="1" t="s">
        <v>30</v>
      </c>
      <c r="K16" s="1" t="s">
        <v>366</v>
      </c>
      <c r="L16" s="1" t="s">
        <v>366</v>
      </c>
      <c r="M16" s="1" t="s">
        <v>272</v>
      </c>
      <c r="N16" s="1" t="s">
        <v>272</v>
      </c>
      <c r="O16" s="1" t="s">
        <v>273</v>
      </c>
      <c r="P16" s="1" t="s">
        <v>274</v>
      </c>
      <c r="Q16" s="1" t="s">
        <v>275</v>
      </c>
      <c r="R16" s="1" t="s">
        <v>367</v>
      </c>
      <c r="S16" s="1" t="s">
        <v>277</v>
      </c>
      <c r="T16" s="1" t="s">
        <v>278</v>
      </c>
      <c r="U16" s="1" t="s">
        <v>279</v>
      </c>
      <c r="V16" s="1" t="s">
        <v>300</v>
      </c>
    </row>
    <row r="17" s="1" customFormat="1" spans="1:22">
      <c r="A17" s="3">
        <v>999226148391336</v>
      </c>
      <c r="B17" s="1" t="s">
        <v>264</v>
      </c>
      <c r="C17" s="1" t="s">
        <v>368</v>
      </c>
      <c r="D17" s="1" t="s">
        <v>369</v>
      </c>
      <c r="E17" s="1" t="s">
        <v>370</v>
      </c>
      <c r="F17" s="1" t="s">
        <v>264</v>
      </c>
      <c r="G17" s="1" t="s">
        <v>268</v>
      </c>
      <c r="H17" s="1" t="s">
        <v>269</v>
      </c>
      <c r="I17" s="1" t="s">
        <v>371</v>
      </c>
      <c r="J17" s="1" t="s">
        <v>30</v>
      </c>
      <c r="K17" s="1" t="s">
        <v>372</v>
      </c>
      <c r="L17" s="1" t="s">
        <v>372</v>
      </c>
      <c r="M17" s="1" t="s">
        <v>272</v>
      </c>
      <c r="N17" s="1" t="s">
        <v>272</v>
      </c>
      <c r="O17" s="1" t="s">
        <v>273</v>
      </c>
      <c r="P17" s="1" t="s">
        <v>274</v>
      </c>
      <c r="Q17" s="1" t="s">
        <v>275</v>
      </c>
      <c r="R17" s="1" t="s">
        <v>373</v>
      </c>
      <c r="S17" s="1" t="s">
        <v>277</v>
      </c>
      <c r="T17" s="1" t="s">
        <v>278</v>
      </c>
      <c r="U17" s="1" t="s">
        <v>279</v>
      </c>
      <c r="V17" s="1" t="s">
        <v>300</v>
      </c>
    </row>
    <row r="18" s="1" customFormat="1" spans="1:22">
      <c r="A18" s="3">
        <v>999226148281411</v>
      </c>
      <c r="B18" s="1" t="s">
        <v>264</v>
      </c>
      <c r="C18" s="1" t="s">
        <v>374</v>
      </c>
      <c r="D18" s="1" t="s">
        <v>375</v>
      </c>
      <c r="E18" s="1" t="s">
        <v>376</v>
      </c>
      <c r="F18" s="1" t="s">
        <v>264</v>
      </c>
      <c r="G18" s="1" t="s">
        <v>268</v>
      </c>
      <c r="H18" s="1" t="s">
        <v>269</v>
      </c>
      <c r="I18" s="1" t="s">
        <v>377</v>
      </c>
      <c r="J18" s="1" t="s">
        <v>30</v>
      </c>
      <c r="K18" s="1" t="s">
        <v>378</v>
      </c>
      <c r="L18" s="1" t="s">
        <v>378</v>
      </c>
      <c r="M18" s="1" t="s">
        <v>272</v>
      </c>
      <c r="N18" s="1" t="s">
        <v>272</v>
      </c>
      <c r="O18" s="1" t="s">
        <v>273</v>
      </c>
      <c r="P18" s="1" t="s">
        <v>274</v>
      </c>
      <c r="Q18" s="1" t="s">
        <v>275</v>
      </c>
      <c r="R18" s="1" t="s">
        <v>379</v>
      </c>
      <c r="S18" s="1" t="s">
        <v>277</v>
      </c>
      <c r="T18" s="1" t="s">
        <v>278</v>
      </c>
      <c r="U18" s="1" t="s">
        <v>279</v>
      </c>
      <c r="V18" s="1" t="s">
        <v>280</v>
      </c>
    </row>
    <row r="19" s="1" customFormat="1" spans="1:22">
      <c r="A19" s="3">
        <v>999226148225434</v>
      </c>
      <c r="B19" s="1" t="s">
        <v>264</v>
      </c>
      <c r="C19" s="1" t="s">
        <v>380</v>
      </c>
      <c r="D19" s="1" t="s">
        <v>381</v>
      </c>
      <c r="E19" s="1" t="s">
        <v>382</v>
      </c>
      <c r="F19" s="1" t="s">
        <v>264</v>
      </c>
      <c r="G19" s="1" t="s">
        <v>268</v>
      </c>
      <c r="H19" s="1" t="s">
        <v>269</v>
      </c>
      <c r="I19" s="1" t="s">
        <v>383</v>
      </c>
      <c r="J19" s="1" t="s">
        <v>30</v>
      </c>
      <c r="K19" s="1" t="s">
        <v>384</v>
      </c>
      <c r="L19" s="1" t="s">
        <v>384</v>
      </c>
      <c r="M19" s="1" t="s">
        <v>272</v>
      </c>
      <c r="N19" s="1" t="s">
        <v>272</v>
      </c>
      <c r="O19" s="1" t="s">
        <v>273</v>
      </c>
      <c r="P19" s="1" t="s">
        <v>274</v>
      </c>
      <c r="Q19" s="1" t="s">
        <v>275</v>
      </c>
      <c r="R19" s="1" t="s">
        <v>385</v>
      </c>
      <c r="S19" s="1" t="s">
        <v>277</v>
      </c>
      <c r="T19" s="1" t="s">
        <v>278</v>
      </c>
      <c r="U19" s="1" t="s">
        <v>279</v>
      </c>
      <c r="V19" s="1" t="s">
        <v>280</v>
      </c>
    </row>
    <row r="20" s="1" customFormat="1" spans="1:22">
      <c r="A20" s="3">
        <v>999226147698252</v>
      </c>
      <c r="B20" s="1" t="s">
        <v>264</v>
      </c>
      <c r="C20" s="1" t="s">
        <v>386</v>
      </c>
      <c r="D20" s="1" t="s">
        <v>387</v>
      </c>
      <c r="E20" s="1" t="s">
        <v>388</v>
      </c>
      <c r="F20" s="1" t="s">
        <v>264</v>
      </c>
      <c r="G20" s="1" t="s">
        <v>268</v>
      </c>
      <c r="H20" s="1" t="s">
        <v>269</v>
      </c>
      <c r="I20" s="1" t="s">
        <v>389</v>
      </c>
      <c r="J20" s="1" t="s">
        <v>30</v>
      </c>
      <c r="K20" s="1" t="s">
        <v>390</v>
      </c>
      <c r="L20" s="1" t="s">
        <v>390</v>
      </c>
      <c r="M20" s="1" t="s">
        <v>272</v>
      </c>
      <c r="N20" s="1" t="s">
        <v>272</v>
      </c>
      <c r="O20" s="1" t="s">
        <v>273</v>
      </c>
      <c r="P20" s="1" t="s">
        <v>274</v>
      </c>
      <c r="Q20" s="1" t="s">
        <v>275</v>
      </c>
      <c r="R20" s="1" t="s">
        <v>391</v>
      </c>
      <c r="S20" s="1" t="s">
        <v>277</v>
      </c>
      <c r="T20" s="1" t="s">
        <v>278</v>
      </c>
      <c r="U20" s="1" t="s">
        <v>279</v>
      </c>
      <c r="V20" s="1" t="s">
        <v>280</v>
      </c>
    </row>
    <row r="21" s="1" customFormat="1" spans="1:22">
      <c r="A21" s="3">
        <v>999226147109508</v>
      </c>
      <c r="B21" s="1" t="s">
        <v>392</v>
      </c>
      <c r="C21" s="1" t="s">
        <v>393</v>
      </c>
      <c r="D21" s="1" t="s">
        <v>394</v>
      </c>
      <c r="E21" s="1" t="s">
        <v>395</v>
      </c>
      <c r="F21" s="1" t="s">
        <v>264</v>
      </c>
      <c r="G21" s="1" t="s">
        <v>268</v>
      </c>
      <c r="H21" s="1" t="s">
        <v>269</v>
      </c>
      <c r="I21" s="1" t="s">
        <v>396</v>
      </c>
      <c r="J21" s="1" t="s">
        <v>30</v>
      </c>
      <c r="K21" s="1" t="s">
        <v>397</v>
      </c>
      <c r="L21" s="1" t="s">
        <v>397</v>
      </c>
      <c r="M21" s="1" t="s">
        <v>272</v>
      </c>
      <c r="N21" s="1" t="s">
        <v>272</v>
      </c>
      <c r="O21" s="1" t="s">
        <v>273</v>
      </c>
      <c r="P21" s="1" t="s">
        <v>274</v>
      </c>
      <c r="Q21" s="1" t="s">
        <v>275</v>
      </c>
      <c r="R21" s="1" t="s">
        <v>398</v>
      </c>
      <c r="S21" s="1" t="s">
        <v>277</v>
      </c>
      <c r="T21" s="1" t="s">
        <v>278</v>
      </c>
      <c r="U21" s="1" t="s">
        <v>279</v>
      </c>
      <c r="V21" s="1" t="s">
        <v>300</v>
      </c>
    </row>
    <row r="22" s="1" customFormat="1" spans="1:22">
      <c r="A22" s="3">
        <v>999226146540417</v>
      </c>
      <c r="B22" s="1" t="s">
        <v>392</v>
      </c>
      <c r="C22" s="1" t="s">
        <v>399</v>
      </c>
      <c r="D22" s="1" t="s">
        <v>400</v>
      </c>
      <c r="E22" s="1" t="s">
        <v>401</v>
      </c>
      <c r="F22" s="1" t="s">
        <v>264</v>
      </c>
      <c r="G22" s="1" t="s">
        <v>268</v>
      </c>
      <c r="H22" s="1" t="s">
        <v>269</v>
      </c>
      <c r="I22" s="1" t="s">
        <v>402</v>
      </c>
      <c r="J22" s="1" t="s">
        <v>30</v>
      </c>
      <c r="K22" s="1" t="s">
        <v>403</v>
      </c>
      <c r="L22" s="1" t="s">
        <v>403</v>
      </c>
      <c r="M22" s="1" t="s">
        <v>272</v>
      </c>
      <c r="N22" s="1" t="s">
        <v>272</v>
      </c>
      <c r="O22" s="1" t="s">
        <v>273</v>
      </c>
      <c r="P22" s="1" t="s">
        <v>274</v>
      </c>
      <c r="Q22" s="1" t="s">
        <v>275</v>
      </c>
      <c r="R22" s="1" t="s">
        <v>404</v>
      </c>
      <c r="S22" s="1" t="s">
        <v>277</v>
      </c>
      <c r="T22" s="1" t="s">
        <v>278</v>
      </c>
      <c r="U22" s="1" t="s">
        <v>405</v>
      </c>
      <c r="V22" s="1" t="s">
        <v>280</v>
      </c>
    </row>
    <row r="23" s="1" customFormat="1" spans="1:22">
      <c r="A23" s="3">
        <v>999226146410701</v>
      </c>
      <c r="B23" s="1" t="s">
        <v>392</v>
      </c>
      <c r="C23" s="1" t="s">
        <v>406</v>
      </c>
      <c r="D23" s="1" t="s">
        <v>407</v>
      </c>
      <c r="E23" s="1" t="s">
        <v>408</v>
      </c>
      <c r="F23" s="1" t="s">
        <v>264</v>
      </c>
      <c r="G23" s="1" t="s">
        <v>268</v>
      </c>
      <c r="H23" s="1" t="s">
        <v>269</v>
      </c>
      <c r="I23" s="1" t="s">
        <v>409</v>
      </c>
      <c r="J23" s="1" t="s">
        <v>30</v>
      </c>
      <c r="K23" s="1" t="s">
        <v>410</v>
      </c>
      <c r="L23" s="1" t="s">
        <v>410</v>
      </c>
      <c r="M23" s="1" t="s">
        <v>272</v>
      </c>
      <c r="N23" s="1" t="s">
        <v>272</v>
      </c>
      <c r="O23" s="1" t="s">
        <v>273</v>
      </c>
      <c r="P23" s="1" t="s">
        <v>274</v>
      </c>
      <c r="Q23" s="1" t="s">
        <v>275</v>
      </c>
      <c r="R23" s="1" t="s">
        <v>411</v>
      </c>
      <c r="S23" s="1" t="s">
        <v>277</v>
      </c>
      <c r="T23" s="1" t="s">
        <v>278</v>
      </c>
      <c r="U23" s="1" t="s">
        <v>279</v>
      </c>
      <c r="V23" s="1" t="s">
        <v>307</v>
      </c>
    </row>
    <row r="24" s="1" customFormat="1" spans="1:22">
      <c r="A24" s="3">
        <v>999226146163537</v>
      </c>
      <c r="B24" s="1" t="s">
        <v>392</v>
      </c>
      <c r="C24" s="1" t="s">
        <v>412</v>
      </c>
      <c r="D24" s="1" t="s">
        <v>413</v>
      </c>
      <c r="E24" s="1" t="s">
        <v>414</v>
      </c>
      <c r="F24" s="1" t="s">
        <v>264</v>
      </c>
      <c r="G24" s="1" t="s">
        <v>268</v>
      </c>
      <c r="H24" s="1" t="s">
        <v>269</v>
      </c>
      <c r="I24" s="1" t="s">
        <v>415</v>
      </c>
      <c r="J24" s="1" t="s">
        <v>30</v>
      </c>
      <c r="K24" s="1" t="s">
        <v>416</v>
      </c>
      <c r="L24" s="1" t="s">
        <v>416</v>
      </c>
      <c r="M24" s="1" t="s">
        <v>272</v>
      </c>
      <c r="N24" s="1" t="s">
        <v>272</v>
      </c>
      <c r="O24" s="1" t="s">
        <v>273</v>
      </c>
      <c r="P24" s="1" t="s">
        <v>274</v>
      </c>
      <c r="Q24" s="1" t="s">
        <v>275</v>
      </c>
      <c r="R24" s="1" t="s">
        <v>417</v>
      </c>
      <c r="S24" s="1" t="s">
        <v>277</v>
      </c>
      <c r="T24" s="1" t="s">
        <v>278</v>
      </c>
      <c r="U24" s="1" t="s">
        <v>279</v>
      </c>
      <c r="V24" s="1" t="s">
        <v>307</v>
      </c>
    </row>
    <row r="25" s="1" customFormat="1" spans="1:22">
      <c r="A25" s="3">
        <v>999226145800793</v>
      </c>
      <c r="B25" s="1" t="s">
        <v>392</v>
      </c>
      <c r="C25" s="1" t="s">
        <v>418</v>
      </c>
      <c r="D25" s="1" t="s">
        <v>419</v>
      </c>
      <c r="E25" s="1" t="s">
        <v>420</v>
      </c>
      <c r="F25" s="1" t="s">
        <v>392</v>
      </c>
      <c r="G25" s="1" t="s">
        <v>268</v>
      </c>
      <c r="H25" s="1" t="s">
        <v>269</v>
      </c>
      <c r="I25" s="1" t="s">
        <v>421</v>
      </c>
      <c r="J25" s="1" t="s">
        <v>30</v>
      </c>
      <c r="K25" s="1" t="s">
        <v>422</v>
      </c>
      <c r="L25" s="1" t="s">
        <v>422</v>
      </c>
      <c r="M25" s="1" t="s">
        <v>272</v>
      </c>
      <c r="N25" s="1" t="s">
        <v>272</v>
      </c>
      <c r="O25" s="1" t="s">
        <v>273</v>
      </c>
      <c r="P25" s="1" t="s">
        <v>274</v>
      </c>
      <c r="Q25" s="1" t="s">
        <v>275</v>
      </c>
      <c r="R25" s="1" t="s">
        <v>423</v>
      </c>
      <c r="S25" s="1" t="s">
        <v>277</v>
      </c>
      <c r="T25" s="1" t="s">
        <v>278</v>
      </c>
      <c r="U25" s="1" t="s">
        <v>279</v>
      </c>
      <c r="V25" s="1" t="s">
        <v>300</v>
      </c>
    </row>
    <row r="26" s="1" customFormat="1" spans="1:22">
      <c r="A26" s="3">
        <v>999226145667413</v>
      </c>
      <c r="B26" s="1" t="s">
        <v>392</v>
      </c>
      <c r="C26" s="1" t="s">
        <v>424</v>
      </c>
      <c r="D26" s="1" t="s">
        <v>425</v>
      </c>
      <c r="E26" s="1" t="s">
        <v>426</v>
      </c>
      <c r="F26" s="1" t="s">
        <v>264</v>
      </c>
      <c r="G26" s="1" t="s">
        <v>268</v>
      </c>
      <c r="H26" s="1" t="s">
        <v>269</v>
      </c>
      <c r="I26" s="1" t="s">
        <v>427</v>
      </c>
      <c r="J26" s="1" t="s">
        <v>30</v>
      </c>
      <c r="K26" s="1" t="s">
        <v>428</v>
      </c>
      <c r="L26" s="1" t="s">
        <v>428</v>
      </c>
      <c r="M26" s="1" t="s">
        <v>272</v>
      </c>
      <c r="N26" s="1" t="s">
        <v>272</v>
      </c>
      <c r="O26" s="1" t="s">
        <v>273</v>
      </c>
      <c r="P26" s="1" t="s">
        <v>274</v>
      </c>
      <c r="Q26" s="1" t="s">
        <v>275</v>
      </c>
      <c r="R26" s="1" t="s">
        <v>429</v>
      </c>
      <c r="S26" s="1" t="s">
        <v>277</v>
      </c>
      <c r="T26" s="1" t="s">
        <v>278</v>
      </c>
      <c r="U26" s="1" t="s">
        <v>279</v>
      </c>
      <c r="V26" s="1" t="s">
        <v>280</v>
      </c>
    </row>
    <row r="27" s="1" customFormat="1" spans="1:22">
      <c r="A27" s="3">
        <v>999226145588644</v>
      </c>
      <c r="B27" s="1" t="s">
        <v>392</v>
      </c>
      <c r="C27" s="1" t="s">
        <v>430</v>
      </c>
      <c r="D27" s="1" t="s">
        <v>431</v>
      </c>
      <c r="E27" s="1" t="s">
        <v>432</v>
      </c>
      <c r="F27" s="1" t="s">
        <v>264</v>
      </c>
      <c r="G27" s="1" t="s">
        <v>268</v>
      </c>
      <c r="H27" s="1" t="s">
        <v>269</v>
      </c>
      <c r="I27" s="1" t="s">
        <v>433</v>
      </c>
      <c r="J27" s="1" t="s">
        <v>30</v>
      </c>
      <c r="K27" s="1" t="s">
        <v>434</v>
      </c>
      <c r="L27" s="1" t="s">
        <v>434</v>
      </c>
      <c r="M27" s="1" t="s">
        <v>272</v>
      </c>
      <c r="N27" s="1" t="s">
        <v>272</v>
      </c>
      <c r="O27" s="1" t="s">
        <v>273</v>
      </c>
      <c r="P27" s="1" t="s">
        <v>274</v>
      </c>
      <c r="Q27" s="1" t="s">
        <v>275</v>
      </c>
      <c r="R27" s="1" t="s">
        <v>435</v>
      </c>
      <c r="S27" s="1" t="s">
        <v>277</v>
      </c>
      <c r="T27" s="1" t="s">
        <v>278</v>
      </c>
      <c r="U27" s="1" t="s">
        <v>279</v>
      </c>
      <c r="V27" s="1" t="s">
        <v>280</v>
      </c>
    </row>
    <row r="28" s="1" customFormat="1" spans="1:22">
      <c r="A28" s="3">
        <v>999226143501105</v>
      </c>
      <c r="B28" s="1" t="s">
        <v>392</v>
      </c>
      <c r="C28" s="1" t="s">
        <v>436</v>
      </c>
      <c r="D28" s="1" t="s">
        <v>437</v>
      </c>
      <c r="E28" s="1" t="s">
        <v>438</v>
      </c>
      <c r="F28" s="1" t="s">
        <v>392</v>
      </c>
      <c r="G28" s="1" t="s">
        <v>268</v>
      </c>
      <c r="H28" s="1" t="s">
        <v>269</v>
      </c>
      <c r="I28" s="1" t="s">
        <v>439</v>
      </c>
      <c r="J28" s="1" t="s">
        <v>30</v>
      </c>
      <c r="K28" s="1" t="s">
        <v>440</v>
      </c>
      <c r="L28" s="1" t="s">
        <v>440</v>
      </c>
      <c r="M28" s="1" t="s">
        <v>272</v>
      </c>
      <c r="N28" s="1" t="s">
        <v>272</v>
      </c>
      <c r="O28" s="1" t="s">
        <v>273</v>
      </c>
      <c r="P28" s="1" t="s">
        <v>274</v>
      </c>
      <c r="Q28" s="1" t="s">
        <v>275</v>
      </c>
      <c r="R28" s="1" t="s">
        <v>441</v>
      </c>
      <c r="S28" s="1" t="s">
        <v>277</v>
      </c>
      <c r="T28" s="1" t="s">
        <v>278</v>
      </c>
      <c r="U28" s="1" t="s">
        <v>279</v>
      </c>
      <c r="V28" s="1" t="s">
        <v>280</v>
      </c>
    </row>
    <row r="29" s="1" customFormat="1" spans="1:22">
      <c r="A29" s="3">
        <v>999226143413889</v>
      </c>
      <c r="B29" s="1" t="s">
        <v>392</v>
      </c>
      <c r="C29" s="1" t="s">
        <v>442</v>
      </c>
      <c r="D29" s="1" t="s">
        <v>443</v>
      </c>
      <c r="E29" s="1" t="s">
        <v>444</v>
      </c>
      <c r="F29" s="1" t="s">
        <v>392</v>
      </c>
      <c r="G29" s="1" t="s">
        <v>268</v>
      </c>
      <c r="H29" s="1" t="s">
        <v>269</v>
      </c>
      <c r="I29" s="1" t="s">
        <v>445</v>
      </c>
      <c r="J29" s="1" t="s">
        <v>30</v>
      </c>
      <c r="K29" s="1" t="s">
        <v>446</v>
      </c>
      <c r="L29" s="1" t="s">
        <v>446</v>
      </c>
      <c r="M29" s="1" t="s">
        <v>272</v>
      </c>
      <c r="N29" s="1" t="s">
        <v>272</v>
      </c>
      <c r="O29" s="1" t="s">
        <v>273</v>
      </c>
      <c r="P29" s="1" t="s">
        <v>274</v>
      </c>
      <c r="Q29" s="1" t="s">
        <v>275</v>
      </c>
      <c r="R29" s="1" t="s">
        <v>447</v>
      </c>
      <c r="S29" s="1" t="s">
        <v>277</v>
      </c>
      <c r="T29" s="1" t="s">
        <v>278</v>
      </c>
      <c r="U29" s="1" t="s">
        <v>279</v>
      </c>
      <c r="V29" s="1" t="s">
        <v>280</v>
      </c>
    </row>
    <row r="30" s="1" customFormat="1" spans="1:22">
      <c r="A30" s="3">
        <v>999226140926461</v>
      </c>
      <c r="B30" s="1" t="s">
        <v>392</v>
      </c>
      <c r="C30" s="1" t="s">
        <v>448</v>
      </c>
      <c r="D30" s="1" t="s">
        <v>449</v>
      </c>
      <c r="E30" s="1" t="s">
        <v>450</v>
      </c>
      <c r="F30" s="1" t="s">
        <v>392</v>
      </c>
      <c r="G30" s="1" t="s">
        <v>268</v>
      </c>
      <c r="H30" s="1" t="s">
        <v>269</v>
      </c>
      <c r="I30" s="1" t="s">
        <v>451</v>
      </c>
      <c r="J30" s="1" t="s">
        <v>30</v>
      </c>
      <c r="K30" s="1" t="s">
        <v>452</v>
      </c>
      <c r="L30" s="1" t="s">
        <v>452</v>
      </c>
      <c r="M30" s="1" t="s">
        <v>272</v>
      </c>
      <c r="N30" s="1" t="s">
        <v>272</v>
      </c>
      <c r="O30" s="1" t="s">
        <v>273</v>
      </c>
      <c r="P30" s="1" t="s">
        <v>274</v>
      </c>
      <c r="Q30" s="1" t="s">
        <v>275</v>
      </c>
      <c r="R30" s="1" t="s">
        <v>453</v>
      </c>
      <c r="S30" s="1" t="s">
        <v>277</v>
      </c>
      <c r="T30" s="1" t="s">
        <v>278</v>
      </c>
      <c r="U30" s="1" t="s">
        <v>279</v>
      </c>
      <c r="V30" s="1" t="s">
        <v>280</v>
      </c>
    </row>
    <row r="31" s="1" customFormat="1" spans="1:22">
      <c r="A31" s="3">
        <v>999226140321956</v>
      </c>
      <c r="B31" s="1" t="s">
        <v>454</v>
      </c>
      <c r="C31" s="1" t="s">
        <v>455</v>
      </c>
      <c r="D31" s="1" t="s">
        <v>456</v>
      </c>
      <c r="E31" s="1" t="s">
        <v>457</v>
      </c>
      <c r="F31" s="1" t="s">
        <v>392</v>
      </c>
      <c r="G31" s="1" t="s">
        <v>268</v>
      </c>
      <c r="H31" s="1" t="s">
        <v>269</v>
      </c>
      <c r="I31" s="1" t="s">
        <v>458</v>
      </c>
      <c r="J31" s="1" t="s">
        <v>30</v>
      </c>
      <c r="K31" s="1" t="s">
        <v>459</v>
      </c>
      <c r="L31" s="1" t="s">
        <v>459</v>
      </c>
      <c r="M31" s="1" t="s">
        <v>272</v>
      </c>
      <c r="N31" s="1" t="s">
        <v>272</v>
      </c>
      <c r="O31" s="1" t="s">
        <v>273</v>
      </c>
      <c r="P31" s="1" t="s">
        <v>274</v>
      </c>
      <c r="Q31" s="1" t="s">
        <v>275</v>
      </c>
      <c r="R31" s="1" t="s">
        <v>460</v>
      </c>
      <c r="S31" s="1" t="s">
        <v>277</v>
      </c>
      <c r="T31" s="1" t="s">
        <v>278</v>
      </c>
      <c r="U31" s="1" t="s">
        <v>279</v>
      </c>
      <c r="V31" s="1" t="s">
        <v>300</v>
      </c>
    </row>
    <row r="32" s="1" customFormat="1" spans="1:22">
      <c r="A32" s="3">
        <v>999226138227205</v>
      </c>
      <c r="B32" s="1" t="s">
        <v>454</v>
      </c>
      <c r="C32" s="1" t="s">
        <v>461</v>
      </c>
      <c r="D32" s="1" t="s">
        <v>462</v>
      </c>
      <c r="E32" s="1" t="s">
        <v>463</v>
      </c>
      <c r="F32" s="1" t="s">
        <v>264</v>
      </c>
      <c r="G32" s="1" t="s">
        <v>268</v>
      </c>
      <c r="H32" s="1" t="s">
        <v>269</v>
      </c>
      <c r="I32" s="1" t="s">
        <v>464</v>
      </c>
      <c r="J32" s="1" t="s">
        <v>30</v>
      </c>
      <c r="K32" s="1" t="s">
        <v>465</v>
      </c>
      <c r="L32" s="1" t="s">
        <v>465</v>
      </c>
      <c r="M32" s="1" t="s">
        <v>272</v>
      </c>
      <c r="N32" s="1" t="s">
        <v>272</v>
      </c>
      <c r="O32" s="1" t="s">
        <v>273</v>
      </c>
      <c r="P32" s="1" t="s">
        <v>274</v>
      </c>
      <c r="Q32" s="1" t="s">
        <v>275</v>
      </c>
      <c r="R32" s="1" t="s">
        <v>466</v>
      </c>
      <c r="S32" s="1" t="s">
        <v>277</v>
      </c>
      <c r="T32" s="1" t="s">
        <v>278</v>
      </c>
      <c r="U32" s="1" t="s">
        <v>279</v>
      </c>
      <c r="V32" s="1" t="s">
        <v>467</v>
      </c>
    </row>
    <row r="33" s="1" customFormat="1" spans="1:22">
      <c r="A33" s="3">
        <v>999226134652958</v>
      </c>
      <c r="B33" s="1" t="s">
        <v>454</v>
      </c>
      <c r="C33" s="1" t="s">
        <v>468</v>
      </c>
      <c r="D33" s="1" t="s">
        <v>407</v>
      </c>
      <c r="E33" s="1" t="s">
        <v>469</v>
      </c>
      <c r="F33" s="1" t="s">
        <v>264</v>
      </c>
      <c r="G33" s="1" t="s">
        <v>268</v>
      </c>
      <c r="H33" s="1" t="s">
        <v>269</v>
      </c>
      <c r="I33" s="1" t="s">
        <v>470</v>
      </c>
      <c r="J33" s="1" t="s">
        <v>30</v>
      </c>
      <c r="K33" s="1" t="s">
        <v>471</v>
      </c>
      <c r="L33" s="1" t="s">
        <v>471</v>
      </c>
      <c r="M33" s="1" t="s">
        <v>272</v>
      </c>
      <c r="N33" s="1" t="s">
        <v>272</v>
      </c>
      <c r="O33" s="1" t="s">
        <v>273</v>
      </c>
      <c r="P33" s="1" t="s">
        <v>274</v>
      </c>
      <c r="Q33" s="1" t="s">
        <v>275</v>
      </c>
      <c r="R33" s="1" t="s">
        <v>472</v>
      </c>
      <c r="S33" s="1" t="s">
        <v>277</v>
      </c>
      <c r="T33" s="1" t="s">
        <v>278</v>
      </c>
      <c r="U33" s="1" t="s">
        <v>279</v>
      </c>
      <c r="V33" s="1" t="s">
        <v>307</v>
      </c>
    </row>
    <row r="34" s="1" customFormat="1" spans="1:22">
      <c r="A34" s="3">
        <v>999226134061045</v>
      </c>
      <c r="B34" s="1" t="s">
        <v>454</v>
      </c>
      <c r="C34" s="1" t="s">
        <v>473</v>
      </c>
      <c r="D34" s="1" t="s">
        <v>474</v>
      </c>
      <c r="E34" s="1" t="s">
        <v>475</v>
      </c>
      <c r="F34" s="1" t="s">
        <v>264</v>
      </c>
      <c r="G34" s="1" t="s">
        <v>268</v>
      </c>
      <c r="H34" s="1" t="s">
        <v>269</v>
      </c>
      <c r="I34" s="1" t="s">
        <v>476</v>
      </c>
      <c r="J34" s="1" t="s">
        <v>30</v>
      </c>
      <c r="K34" s="1" t="s">
        <v>477</v>
      </c>
      <c r="L34" s="1" t="s">
        <v>477</v>
      </c>
      <c r="M34" s="1" t="s">
        <v>272</v>
      </c>
      <c r="N34" s="1" t="s">
        <v>272</v>
      </c>
      <c r="O34" s="1" t="s">
        <v>273</v>
      </c>
      <c r="P34" s="1" t="s">
        <v>274</v>
      </c>
      <c r="Q34" s="1" t="s">
        <v>275</v>
      </c>
      <c r="R34" s="1" t="s">
        <v>478</v>
      </c>
      <c r="S34" s="1" t="s">
        <v>277</v>
      </c>
      <c r="T34" s="1" t="s">
        <v>278</v>
      </c>
      <c r="U34" s="1" t="s">
        <v>279</v>
      </c>
      <c r="V34" s="1" t="s">
        <v>300</v>
      </c>
    </row>
    <row r="35" s="1" customFormat="1" spans="1:22">
      <c r="A35" s="3">
        <v>999226131638165</v>
      </c>
      <c r="B35" s="1" t="s">
        <v>454</v>
      </c>
      <c r="C35" s="1" t="s">
        <v>479</v>
      </c>
      <c r="D35" s="1" t="s">
        <v>400</v>
      </c>
      <c r="E35" s="1" t="s">
        <v>480</v>
      </c>
      <c r="F35" s="1" t="s">
        <v>392</v>
      </c>
      <c r="G35" s="1" t="s">
        <v>268</v>
      </c>
      <c r="H35" s="1" t="s">
        <v>269</v>
      </c>
      <c r="I35" s="1" t="s">
        <v>481</v>
      </c>
      <c r="J35" s="1" t="s">
        <v>30</v>
      </c>
      <c r="K35" s="1" t="s">
        <v>482</v>
      </c>
      <c r="L35" s="1" t="s">
        <v>482</v>
      </c>
      <c r="M35" s="1" t="s">
        <v>272</v>
      </c>
      <c r="N35" s="1" t="s">
        <v>272</v>
      </c>
      <c r="O35" s="1" t="s">
        <v>273</v>
      </c>
      <c r="P35" s="1" t="s">
        <v>274</v>
      </c>
      <c r="Q35" s="1" t="s">
        <v>275</v>
      </c>
      <c r="R35" s="1" t="s">
        <v>483</v>
      </c>
      <c r="S35" s="1" t="s">
        <v>277</v>
      </c>
      <c r="T35" s="1" t="s">
        <v>278</v>
      </c>
      <c r="U35" s="1" t="s">
        <v>279</v>
      </c>
      <c r="V35" s="1" t="s">
        <v>280</v>
      </c>
    </row>
    <row r="36" s="1" customFormat="1" spans="1:22">
      <c r="A36" s="3">
        <v>999226117375510</v>
      </c>
      <c r="B36" s="1" t="s">
        <v>484</v>
      </c>
      <c r="C36" s="1" t="s">
        <v>485</v>
      </c>
      <c r="D36" s="1" t="s">
        <v>400</v>
      </c>
      <c r="E36" s="1" t="s">
        <v>486</v>
      </c>
      <c r="F36" s="1" t="s">
        <v>392</v>
      </c>
      <c r="G36" s="1" t="s">
        <v>268</v>
      </c>
      <c r="H36" s="1" t="s">
        <v>269</v>
      </c>
      <c r="I36" s="1" t="s">
        <v>487</v>
      </c>
      <c r="J36" s="1" t="s">
        <v>30</v>
      </c>
      <c r="K36" s="1" t="s">
        <v>488</v>
      </c>
      <c r="L36" s="1" t="s">
        <v>488</v>
      </c>
      <c r="M36" s="1" t="s">
        <v>272</v>
      </c>
      <c r="N36" s="1" t="s">
        <v>272</v>
      </c>
      <c r="O36" s="1" t="s">
        <v>273</v>
      </c>
      <c r="P36" s="1" t="s">
        <v>274</v>
      </c>
      <c r="Q36" s="1" t="s">
        <v>275</v>
      </c>
      <c r="R36" s="1" t="s">
        <v>489</v>
      </c>
      <c r="S36" s="1" t="s">
        <v>277</v>
      </c>
      <c r="T36" s="1" t="s">
        <v>278</v>
      </c>
      <c r="U36" s="1" t="s">
        <v>279</v>
      </c>
      <c r="V36" s="1" t="s">
        <v>280</v>
      </c>
    </row>
    <row r="37" s="1" customFormat="1" spans="1:22">
      <c r="A37" s="3">
        <v>999226109608596</v>
      </c>
      <c r="B37" s="1" t="s">
        <v>484</v>
      </c>
      <c r="C37" s="1" t="s">
        <v>490</v>
      </c>
      <c r="D37" s="1" t="s">
        <v>491</v>
      </c>
      <c r="E37" s="1" t="s">
        <v>492</v>
      </c>
      <c r="F37" s="1" t="s">
        <v>454</v>
      </c>
      <c r="G37" s="1" t="s">
        <v>268</v>
      </c>
      <c r="H37" s="1" t="s">
        <v>269</v>
      </c>
      <c r="I37" s="1" t="s">
        <v>493</v>
      </c>
      <c r="J37" s="1" t="s">
        <v>30</v>
      </c>
      <c r="K37" s="1" t="s">
        <v>494</v>
      </c>
      <c r="L37" s="1" t="s">
        <v>494</v>
      </c>
      <c r="M37" s="1" t="s">
        <v>272</v>
      </c>
      <c r="N37" s="1" t="s">
        <v>272</v>
      </c>
      <c r="O37" s="1" t="s">
        <v>273</v>
      </c>
      <c r="P37" s="1" t="s">
        <v>274</v>
      </c>
      <c r="Q37" s="1" t="s">
        <v>275</v>
      </c>
      <c r="R37" s="1" t="s">
        <v>495</v>
      </c>
      <c r="S37" s="1" t="s">
        <v>277</v>
      </c>
      <c r="T37" s="1" t="s">
        <v>278</v>
      </c>
      <c r="U37" s="1" t="s">
        <v>279</v>
      </c>
      <c r="V37" s="1" t="s">
        <v>467</v>
      </c>
    </row>
    <row r="38" s="1" customFormat="1" spans="1:22">
      <c r="A38" s="3">
        <v>999226078786192</v>
      </c>
      <c r="B38" s="1" t="s">
        <v>496</v>
      </c>
      <c r="C38" s="1" t="s">
        <v>497</v>
      </c>
      <c r="D38" s="1" t="s">
        <v>498</v>
      </c>
      <c r="E38" s="1" t="s">
        <v>499</v>
      </c>
      <c r="F38" s="1" t="s">
        <v>264</v>
      </c>
      <c r="G38" s="1" t="s">
        <v>268</v>
      </c>
      <c r="H38" s="1" t="s">
        <v>269</v>
      </c>
      <c r="I38" s="1" t="s">
        <v>500</v>
      </c>
      <c r="J38" s="1" t="s">
        <v>30</v>
      </c>
      <c r="K38" s="1" t="s">
        <v>501</v>
      </c>
      <c r="L38" s="1" t="s">
        <v>501</v>
      </c>
      <c r="M38" s="1" t="s">
        <v>272</v>
      </c>
      <c r="N38" s="1" t="s">
        <v>272</v>
      </c>
      <c r="O38" s="1" t="s">
        <v>273</v>
      </c>
      <c r="P38" s="1" t="s">
        <v>274</v>
      </c>
      <c r="Q38" s="1" t="s">
        <v>275</v>
      </c>
      <c r="R38" s="1" t="s">
        <v>502</v>
      </c>
      <c r="S38" s="1" t="s">
        <v>277</v>
      </c>
      <c r="T38" s="1" t="s">
        <v>278</v>
      </c>
      <c r="U38" s="1" t="s">
        <v>279</v>
      </c>
      <c r="V38" s="1" t="s">
        <v>280</v>
      </c>
    </row>
    <row r="39" s="1" customFormat="1" spans="1:22">
      <c r="A39" s="3">
        <v>999226078735084</v>
      </c>
      <c r="B39" s="1" t="s">
        <v>496</v>
      </c>
      <c r="C39" s="1" t="s">
        <v>503</v>
      </c>
      <c r="D39" s="1" t="s">
        <v>498</v>
      </c>
      <c r="E39" s="1" t="s">
        <v>499</v>
      </c>
      <c r="F39" s="1" t="s">
        <v>264</v>
      </c>
      <c r="G39" s="1" t="s">
        <v>268</v>
      </c>
      <c r="H39" s="1" t="s">
        <v>269</v>
      </c>
      <c r="I39" s="1" t="s">
        <v>504</v>
      </c>
      <c r="J39" s="1" t="s">
        <v>30</v>
      </c>
      <c r="K39" s="1" t="s">
        <v>505</v>
      </c>
      <c r="L39" s="1" t="s">
        <v>505</v>
      </c>
      <c r="M39" s="1" t="s">
        <v>272</v>
      </c>
      <c r="N39" s="1" t="s">
        <v>272</v>
      </c>
      <c r="O39" s="1" t="s">
        <v>273</v>
      </c>
      <c r="P39" s="1" t="s">
        <v>274</v>
      </c>
      <c r="Q39" s="1" t="s">
        <v>275</v>
      </c>
      <c r="R39" s="1" t="s">
        <v>506</v>
      </c>
      <c r="S39" s="1" t="s">
        <v>277</v>
      </c>
      <c r="T39" s="1" t="s">
        <v>278</v>
      </c>
      <c r="U39" s="1" t="s">
        <v>279</v>
      </c>
      <c r="V39" s="1" t="s">
        <v>280</v>
      </c>
    </row>
    <row r="40" s="1" customFormat="1" spans="1:22">
      <c r="A40" s="3">
        <v>999226077594733</v>
      </c>
      <c r="B40" s="1" t="s">
        <v>496</v>
      </c>
      <c r="C40" s="1" t="s">
        <v>507</v>
      </c>
      <c r="D40" s="1" t="s">
        <v>508</v>
      </c>
      <c r="E40" s="1" t="s">
        <v>509</v>
      </c>
      <c r="F40" s="1" t="s">
        <v>392</v>
      </c>
      <c r="G40" s="1" t="s">
        <v>268</v>
      </c>
      <c r="H40" s="1" t="s">
        <v>269</v>
      </c>
      <c r="I40" s="1" t="s">
        <v>510</v>
      </c>
      <c r="J40" s="1" t="s">
        <v>30</v>
      </c>
      <c r="K40" s="1" t="s">
        <v>511</v>
      </c>
      <c r="L40" s="1" t="s">
        <v>511</v>
      </c>
      <c r="M40" s="1" t="s">
        <v>272</v>
      </c>
      <c r="N40" s="1" t="s">
        <v>272</v>
      </c>
      <c r="O40" s="1" t="s">
        <v>273</v>
      </c>
      <c r="P40" s="1" t="s">
        <v>274</v>
      </c>
      <c r="Q40" s="1" t="s">
        <v>275</v>
      </c>
      <c r="R40" s="1" t="s">
        <v>512</v>
      </c>
      <c r="S40" s="1" t="s">
        <v>277</v>
      </c>
      <c r="T40" s="1" t="s">
        <v>278</v>
      </c>
      <c r="U40" s="1" t="s">
        <v>279</v>
      </c>
      <c r="V40" s="1" t="s">
        <v>280</v>
      </c>
    </row>
    <row r="41" s="1" customFormat="1" spans="1:22">
      <c r="A41" s="3">
        <v>999226033369938</v>
      </c>
      <c r="B41" s="1" t="s">
        <v>513</v>
      </c>
      <c r="C41" s="1" t="s">
        <v>514</v>
      </c>
      <c r="D41" s="1" t="s">
        <v>515</v>
      </c>
      <c r="E41" s="1" t="s">
        <v>516</v>
      </c>
      <c r="F41" s="1" t="s">
        <v>517</v>
      </c>
      <c r="G41" s="1" t="s">
        <v>268</v>
      </c>
      <c r="H41" s="1" t="s">
        <v>269</v>
      </c>
      <c r="I41" s="1" t="s">
        <v>518</v>
      </c>
      <c r="J41" s="1" t="s">
        <v>30</v>
      </c>
      <c r="K41" s="1" t="s">
        <v>519</v>
      </c>
      <c r="L41" s="1" t="s">
        <v>519</v>
      </c>
      <c r="M41" s="1" t="s">
        <v>272</v>
      </c>
      <c r="N41" s="1" t="s">
        <v>272</v>
      </c>
      <c r="O41" s="1" t="s">
        <v>273</v>
      </c>
      <c r="P41" s="1" t="s">
        <v>274</v>
      </c>
      <c r="Q41" s="1" t="s">
        <v>275</v>
      </c>
      <c r="R41" s="1" t="s">
        <v>520</v>
      </c>
      <c r="S41" s="1" t="s">
        <v>277</v>
      </c>
      <c r="T41" s="1" t="s">
        <v>278</v>
      </c>
      <c r="U41" s="1" t="s">
        <v>279</v>
      </c>
      <c r="V41" s="1" t="s">
        <v>467</v>
      </c>
    </row>
    <row r="42" s="1" customFormat="1" spans="1:22">
      <c r="A42" s="3">
        <v>999225886968352</v>
      </c>
      <c r="B42" s="1" t="s">
        <v>521</v>
      </c>
      <c r="C42" s="1" t="s">
        <v>522</v>
      </c>
      <c r="D42" s="1" t="s">
        <v>523</v>
      </c>
      <c r="E42" s="1" t="s">
        <v>524</v>
      </c>
      <c r="F42" s="1" t="s">
        <v>392</v>
      </c>
      <c r="G42" s="1" t="s">
        <v>268</v>
      </c>
      <c r="H42" s="1" t="s">
        <v>269</v>
      </c>
      <c r="I42" s="1" t="s">
        <v>525</v>
      </c>
      <c r="J42" s="1" t="s">
        <v>30</v>
      </c>
      <c r="K42" s="1" t="s">
        <v>526</v>
      </c>
      <c r="L42" s="1" t="s">
        <v>526</v>
      </c>
      <c r="M42" s="1" t="s">
        <v>272</v>
      </c>
      <c r="N42" s="1" t="s">
        <v>272</v>
      </c>
      <c r="O42" s="1" t="s">
        <v>273</v>
      </c>
      <c r="P42" s="1" t="s">
        <v>274</v>
      </c>
      <c r="Q42" s="1" t="s">
        <v>275</v>
      </c>
      <c r="R42" s="1" t="s">
        <v>527</v>
      </c>
      <c r="S42" s="1" t="s">
        <v>277</v>
      </c>
      <c r="T42" s="1" t="s">
        <v>278</v>
      </c>
      <c r="U42" s="1" t="s">
        <v>405</v>
      </c>
      <c r="V42" s="1" t="s">
        <v>300</v>
      </c>
    </row>
    <row r="4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2023-08-24T02:33:47Z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