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<sst xmlns="http://schemas.openxmlformats.org/spreadsheetml/2006/main" count="670" uniqueCount="167">
  <si>
    <t>去哪儿网酒店预付对账单</t>
  </si>
  <si>
    <t>供应商名称：</t>
  </si>
  <si>
    <t>汇趣住</t>
  </si>
  <si>
    <t>结算周期：</t>
  </si>
  <si>
    <t>2023-08-25至2023-08-26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</si>
  <si>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</si>
  <si>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</si>
  <si>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</si>
  <si>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</si>
  <si>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</si>
  <si>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</si>
  <si>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</si>
  <si>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</si>
  <si>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</si>
  <si>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</si>
  <si>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</si>
  <si>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</si>
  <si>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</si>
  <si>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</si>
  <si>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</si>
  <si>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¥7,077.00</t>
  </si>
  <si>
    <t>¥923.73</t>
  </si>
  <si>
    <t>¥6,153.27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</si>
  <si>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</si>
  <si>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</si>
  <si>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</si>
  <si>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</si>
  <si>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</si>
  <si>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</si>
  <si>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</si>
  <si>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</si>
  <si>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</si>
  <si>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</si>
  <si>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</si>
  <si>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</si>
  <si>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</si>
  <si>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</si>
  <si>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</si>
  <si>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</si>
  <si>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</si>
  <si>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</si>
  <si>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</si>
  <si>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</si>
  <si>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</si>
  <si>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</si>
  <si>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</si>
  <si>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</si>
  <si>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</si>
  <si>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</si>
  <si>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</si>
  <si>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</si>
  <si>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</si>
  <si>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</si>
  <si>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</si>
  <si>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</si>
  <si>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</si>
  <si>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</si>
  <si>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</si>
  <si>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</si>
  <si>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</si>
  <si>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</si>
  <si>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</si>
  <si>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</si>
  <si>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</si>
  <si>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</si>
  <si>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</si>
  <si>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</si>
  <si>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</si>
  <si>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</si>
  <si>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</si>
  <si>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103465050109</t>
  </si>
  <si>
    <t>酒店预付</t>
  </si>
  <si>
    <t>否</t>
  </si>
  <si>
    <t>普通</t>
  </si>
  <si>
    <t>375512163</t>
  </si>
  <si>
    <t>上海虹桥康得思酒店</t>
  </si>
  <si>
    <t>1639468</t>
  </si>
  <si>
    <t>李志霞</t>
  </si>
  <si>
    <t>2023-08-25</t>
  </si>
  <si>
    <t>2023-08-26</t>
  </si>
  <si>
    <t>¥872.00</t>
  </si>
  <si>
    <t>¥113.78</t>
  </si>
  <si>
    <t>¥758.22</t>
  </si>
  <si>
    <t>高级房(大床)</t>
  </si>
  <si>
    <t>WEBSITE</t>
  </si>
  <si>
    <t>103465614951</t>
  </si>
  <si>
    <t>卢梓菡</t>
  </si>
  <si>
    <t>103465615498</t>
  </si>
  <si>
    <t>李舒凡</t>
  </si>
  <si>
    <t>高级房(双床)</t>
  </si>
  <si>
    <t>103465666744</t>
  </si>
  <si>
    <t>张琪琳</t>
  </si>
  <si>
    <t>103465729340</t>
  </si>
  <si>
    <t>韩雨欣</t>
  </si>
  <si>
    <t>103465290814</t>
  </si>
  <si>
    <t>312504967</t>
  </si>
  <si>
    <t>骏怡连锁酒店(巴中市火车站店)</t>
  </si>
  <si>
    <t>吴德全</t>
  </si>
  <si>
    <t>¥101.00</t>
  </si>
  <si>
    <t>¥13.49</t>
  </si>
  <si>
    <t>¥87.51</t>
  </si>
  <si>
    <t>特价房(特惠)</t>
  </si>
  <si>
    <t>103465295045</t>
  </si>
  <si>
    <t>张娇娇</t>
  </si>
  <si>
    <t>103465675154</t>
  </si>
  <si>
    <t>陈德茂</t>
  </si>
  <si>
    <t>103465929112</t>
  </si>
  <si>
    <t>张南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</si>
  <si>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</si>
  <si>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</si>
  <si>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</si>
  <si>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</si>
  <si>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</si>
  <si>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</si>
  <si>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</si>
  <si>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</si>
  <si>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</si>
  <si>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</si>
  <si>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</si>
  <si>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A230828142121481</t>
  </si>
  <si>
    <r>
      <t>总计：</t>
    </r>
    <r>
      <rPr>
        <sz val="10"/>
        <rFont val="Arial"/>
        <charset val="134"/>
      </rPr>
      <t>6153.27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</si>
  <si>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</si>
  <si>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</si>
  <si>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</si>
  <si>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</si>
  <si>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</si>
  <si>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</si>
  <si>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</si>
  <si>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</si>
  <si>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</si>
  <si>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</si>
  <si>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</si>
  <si>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</si>
  <si>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</si>
  <si>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</si>
  <si>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</si>
  <si>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</si>
  <si>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</si>
  <si>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</si>
  <si>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3836670</t>
  </si>
  <si>
    <t>--</t>
  </si>
  <si>
    <t>758.22</t>
  </si>
  <si>
    <t>RMB</t>
  </si>
  <si>
    <t>0</t>
  </si>
  <si>
    <t>0.00</t>
  </si>
  <si>
    <t>汇趣住国内直连</t>
  </si>
  <si>
    <t>01.011247</t>
  </si>
  <si>
    <t>2023-08-25 22:59:47</t>
  </si>
  <si>
    <t>直连</t>
  </si>
  <si>
    <t>中国</t>
  </si>
  <si>
    <t>3836379</t>
  </si>
  <si>
    <t>2023-08-25 21:37:07</t>
  </si>
  <si>
    <t>3835360</t>
  </si>
  <si>
    <t>2023-08-25 18:57:57</t>
  </si>
  <si>
    <t>3835326</t>
  </si>
  <si>
    <t>2023-08-25 18:42:17</t>
  </si>
  <si>
    <t>3835226</t>
  </si>
  <si>
    <t>2023-08-25 18:08:19</t>
  </si>
  <si>
    <t>3834941</t>
  </si>
  <si>
    <t>87.51</t>
  </si>
  <si>
    <t>2023-08-25 17:46:18</t>
  </si>
  <si>
    <t>3834928</t>
  </si>
  <si>
    <t>2023-08-25 17:40:49</t>
  </si>
  <si>
    <t>3833467</t>
  </si>
  <si>
    <t>2023-08-25 12:55:34</t>
  </si>
  <si>
    <t>3833084</t>
  </si>
  <si>
    <t>2023-08-25 11:23:42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</si>
</sst>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87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88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80</v>
      </c>
      <c r="S4" s="12" t="s">
        <v>19</v>
      </c>
      <c r="T4" s="7"/>
      <c r="U4" s="11" t="s">
        <v>19</v>
      </c>
      <c r="V4" s="11" t="s">
        <v>80</v>
      </c>
      <c r="W4" s="12" t="s">
        <v>81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82</v>
      </c>
      <c r="AD4" t="s">
        <v>6</v>
      </c>
      <c r="AE4" t="s">
        <v>89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90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74</v>
      </c>
      <c r="H5" s="7" t="s">
        <v>75</v>
      </c>
      <c r="I5" s="7" t="s">
        <v>76</v>
      </c>
      <c r="J5" s="7" t="s">
        <v>2</v>
      </c>
      <c r="K5" s="7" t="s">
        <v>91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80</v>
      </c>
      <c r="S5" s="12" t="s">
        <v>19</v>
      </c>
      <c r="T5" s="7"/>
      <c r="U5" s="11" t="s">
        <v>19</v>
      </c>
      <c r="V5" s="11" t="s">
        <v>80</v>
      </c>
      <c r="W5" s="12" t="s">
        <v>81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82</v>
      </c>
      <c r="AD5" t="s">
        <v>6</v>
      </c>
      <c r="AE5" t="s">
        <v>83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92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74</v>
      </c>
      <c r="H6" s="7" t="s">
        <v>75</v>
      </c>
      <c r="I6" s="7" t="s">
        <v>76</v>
      </c>
      <c r="J6" s="7" t="s">
        <v>2</v>
      </c>
      <c r="K6" s="7" t="s">
        <v>93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80</v>
      </c>
      <c r="S6" s="12" t="s">
        <v>19</v>
      </c>
      <c r="T6" s="7"/>
      <c r="U6" s="11" t="s">
        <v>19</v>
      </c>
      <c r="V6" s="11" t="s">
        <v>80</v>
      </c>
      <c r="W6" s="12" t="s">
        <v>81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82</v>
      </c>
      <c r="AD6" t="s">
        <v>6</v>
      </c>
      <c r="AE6" t="s">
        <v>83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94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95</v>
      </c>
      <c r="H7" s="7" t="s">
        <v>96</v>
      </c>
      <c r="I7" s="7" t="s">
        <v>76</v>
      </c>
      <c r="J7" s="7" t="s">
        <v>2</v>
      </c>
      <c r="K7" s="7" t="s">
        <v>97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98</v>
      </c>
      <c r="S7" s="12" t="s">
        <v>19</v>
      </c>
      <c r="T7" s="7"/>
      <c r="U7" s="11" t="s">
        <v>19</v>
      </c>
      <c r="V7" s="11" t="s">
        <v>98</v>
      </c>
      <c r="W7" s="12" t="s">
        <v>99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100</v>
      </c>
      <c r="AD7" t="s">
        <v>6</v>
      </c>
      <c r="AE7" t="s">
        <v>101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102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74</v>
      </c>
      <c r="H8" s="7" t="s">
        <v>75</v>
      </c>
      <c r="I8" s="7" t="s">
        <v>76</v>
      </c>
      <c r="J8" s="7" t="s">
        <v>2</v>
      </c>
      <c r="K8" s="7" t="s">
        <v>103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80</v>
      </c>
      <c r="S8" s="12" t="s">
        <v>19</v>
      </c>
      <c r="T8" s="7"/>
      <c r="U8" s="11" t="s">
        <v>19</v>
      </c>
      <c r="V8" s="11" t="s">
        <v>80</v>
      </c>
      <c r="W8" s="12" t="s">
        <v>81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82</v>
      </c>
      <c r="AD8" t="s">
        <v>6</v>
      </c>
      <c r="AE8" t="s">
        <v>83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104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74</v>
      </c>
      <c r="H9" s="7" t="s">
        <v>75</v>
      </c>
      <c r="I9" s="7" t="s">
        <v>76</v>
      </c>
      <c r="J9" s="7" t="s">
        <v>2</v>
      </c>
      <c r="K9" s="7" t="s">
        <v>105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80</v>
      </c>
      <c r="S9" s="12" t="s">
        <v>19</v>
      </c>
      <c r="T9" s="7"/>
      <c r="U9" s="11" t="s">
        <v>19</v>
      </c>
      <c r="V9" s="11" t="s">
        <v>80</v>
      </c>
      <c r="W9" s="12" t="s">
        <v>81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82</v>
      </c>
      <c r="AD9" t="s">
        <v>6</v>
      </c>
      <c r="AE9" t="s">
        <v>89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106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74</v>
      </c>
      <c r="H10" s="7" t="s">
        <v>75</v>
      </c>
      <c r="I10" s="7" t="s">
        <v>76</v>
      </c>
      <c r="J10" s="7" t="s">
        <v>2</v>
      </c>
      <c r="K10" s="7" t="s">
        <v>107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80</v>
      </c>
      <c r="S10" s="12" t="s">
        <v>19</v>
      </c>
      <c r="T10" s="7"/>
      <c r="U10" s="11" t="s">
        <v>19</v>
      </c>
      <c r="V10" s="11" t="s">
        <v>80</v>
      </c>
      <c r="W10" s="12" t="s">
        <v>81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82</v>
      </c>
      <c r="AD10" t="s">
        <v>6</v>
      </c>
      <c r="AE10" t="s">
        <v>83</v>
      </c>
      <c r="AF10" t="s">
        <v>84</v>
      </c>
      <c r="AG10" t="s">
        <v>72</v>
      </c>
      <c r="AH10" t="s">
        <v>19</v>
      </c>
    </row>
    <row r="11" customHeight="1" spans="1:32">
      <c r="A11" s="10" t="s">
        <v>108</v>
      </c>
      <c r="B11" s="10"/>
      <c r="C11" s="10" t="s">
        <v>109</v>
      </c>
      <c r="D11" s="10"/>
      <c r="E11" s="10"/>
      <c r="F11" s="10"/>
      <c r="G11" s="10" t="s">
        <v>109</v>
      </c>
      <c r="H11" s="10" t="s">
        <v>109</v>
      </c>
      <c r="I11" s="10" t="s">
        <v>109</v>
      </c>
      <c r="J11" s="10" t="s">
        <v>109</v>
      </c>
      <c r="K11" s="10" t="s">
        <v>109</v>
      </c>
      <c r="L11" s="10" t="s">
        <v>109</v>
      </c>
      <c r="M11" s="10" t="s">
        <v>109</v>
      </c>
      <c r="N11" s="10" t="s">
        <v>109</v>
      </c>
      <c r="O11" s="10" t="s">
        <v>109</v>
      </c>
      <c r="P11" s="10" t="s">
        <v>109</v>
      </c>
      <c r="Q11" s="10"/>
      <c r="R11" s="13" t="s">
        <v>20</v>
      </c>
      <c r="S11" s="13" t="s">
        <v>19</v>
      </c>
      <c r="T11" s="10" t="s">
        <v>109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109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110</v>
      </c>
      <c r="B1" s="4" t="s">
        <v>111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112</v>
      </c>
      <c r="H1" s="4" t="s">
        <v>113</v>
      </c>
      <c r="I1" s="4" t="s">
        <v>13</v>
      </c>
      <c r="J1" s="4" t="s">
        <v>17</v>
      </c>
      <c r="K1" s="4" t="s">
        <v>18</v>
      </c>
      <c r="L1" s="9" t="s">
        <v>114</v>
      </c>
      <c r="M1" s="4" t="s">
        <v>115</v>
      </c>
      <c r="N1" s="4" t="s">
        <v>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9" sqref="A19:A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4285714285714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118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758.22</v>
      </c>
      <c r="E2" t="str">
        <f>VLOOKUP(A2,HOP!A:L,12,0)</f>
        <v>758.22</v>
      </c>
      <c r="F2" t="str">
        <f>VLOOKUP(A2,HOP!A:C,3,0)</f>
        <v>3835326</v>
      </c>
      <c r="G2">
        <f>D2-E2</f>
        <v>0</v>
      </c>
      <c r="H2" t="str">
        <f>$H$1&amp;F2</f>
        <v>，3835326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758.22</v>
      </c>
      <c r="E3" t="str">
        <f>VLOOKUP(A3,HOP!A:L,12,0)</f>
        <v>758.22</v>
      </c>
      <c r="F3" t="str">
        <f>VLOOKUP(A3,HOP!A:C,3,0)</f>
        <v>3833084</v>
      </c>
      <c r="G3">
        <f t="shared" ref="G3:G10" si="0">D3-E3</f>
        <v>0</v>
      </c>
      <c r="H3" t="str">
        <f t="shared" ref="H3:H10" si="1">$H$1&amp;F3</f>
        <v>，3833084</v>
      </c>
      <c r="I3" t="str">
        <f>VLOOKUP(A3,HOP!A:U,21,0)</f>
        <v>直连</v>
      </c>
    </row>
    <row r="4" ht="14.25" customHeight="1" spans="1:9">
      <c r="A4" s="6" t="s">
        <v>87</v>
      </c>
      <c r="B4" s="7" t="s">
        <v>78</v>
      </c>
      <c r="C4" s="7" t="s">
        <v>79</v>
      </c>
      <c r="D4" s="3">
        <v>758.22</v>
      </c>
      <c r="E4" t="str">
        <f>VLOOKUP(A4,HOP!A:L,12,0)</f>
        <v>758.22</v>
      </c>
      <c r="F4" t="str">
        <f>VLOOKUP(A4,HOP!A:C,3,0)</f>
        <v>3836670</v>
      </c>
      <c r="G4">
        <f t="shared" si="0"/>
        <v>0</v>
      </c>
      <c r="H4" t="str">
        <f t="shared" si="1"/>
        <v>，3836670</v>
      </c>
      <c r="I4" t="str">
        <f>VLOOKUP(A4,HOP!A:U,21,0)</f>
        <v>直连</v>
      </c>
    </row>
    <row r="5" ht="14.25" customHeight="1" spans="1:9">
      <c r="A5" s="6" t="s">
        <v>90</v>
      </c>
      <c r="B5" s="7" t="s">
        <v>78</v>
      </c>
      <c r="C5" s="7" t="s">
        <v>79</v>
      </c>
      <c r="D5" s="3">
        <v>758.22</v>
      </c>
      <c r="E5" t="str">
        <f>VLOOKUP(A5,HOP!A:L,12,0)</f>
        <v>758.22</v>
      </c>
      <c r="F5" t="str">
        <f>VLOOKUP(A5,HOP!A:C,3,0)</f>
        <v>3834928</v>
      </c>
      <c r="G5">
        <f t="shared" si="0"/>
        <v>0</v>
      </c>
      <c r="H5" t="str">
        <f t="shared" si="1"/>
        <v>，3834928</v>
      </c>
      <c r="I5" t="str">
        <f>VLOOKUP(A5,HOP!A:U,21,0)</f>
        <v>直连</v>
      </c>
    </row>
    <row r="6" ht="14.25" customHeight="1" spans="1:9">
      <c r="A6" s="6" t="s">
        <v>92</v>
      </c>
      <c r="B6" s="7" t="s">
        <v>78</v>
      </c>
      <c r="C6" s="7" t="s">
        <v>79</v>
      </c>
      <c r="D6" s="3">
        <v>758.22</v>
      </c>
      <c r="E6" t="str">
        <f>VLOOKUP(A6,HOP!A:L,12,0)</f>
        <v>758.22</v>
      </c>
      <c r="F6" t="str">
        <f>VLOOKUP(A6,HOP!A:C,3,0)</f>
        <v>3835226</v>
      </c>
      <c r="G6">
        <f t="shared" si="0"/>
        <v>0</v>
      </c>
      <c r="H6" t="str">
        <f t="shared" si="1"/>
        <v>，3835226</v>
      </c>
      <c r="I6" t="str">
        <f>VLOOKUP(A6,HOP!A:U,21,0)</f>
        <v>直连</v>
      </c>
    </row>
    <row r="7" ht="14.25" customHeight="1" spans="1:9">
      <c r="A7" s="6" t="s">
        <v>94</v>
      </c>
      <c r="B7" s="7" t="s">
        <v>78</v>
      </c>
      <c r="C7" s="7" t="s">
        <v>79</v>
      </c>
      <c r="D7" s="3">
        <v>87.51</v>
      </c>
      <c r="E7" t="str">
        <f>VLOOKUP(A7,HOP!A:L,12,0)</f>
        <v>87.51</v>
      </c>
      <c r="F7" t="str">
        <f>VLOOKUP(A7,HOP!A:C,3,0)</f>
        <v>3834941</v>
      </c>
      <c r="G7">
        <f t="shared" si="0"/>
        <v>0</v>
      </c>
      <c r="H7" t="str">
        <f t="shared" si="1"/>
        <v>，3834941</v>
      </c>
      <c r="I7" t="str">
        <f>VLOOKUP(A7,HOP!A:U,21,0)</f>
        <v>直连</v>
      </c>
    </row>
    <row r="8" ht="14.25" customHeight="1" spans="1:9">
      <c r="A8" s="6" t="s">
        <v>102</v>
      </c>
      <c r="B8" s="7" t="s">
        <v>78</v>
      </c>
      <c r="C8" s="7" t="s">
        <v>79</v>
      </c>
      <c r="D8" s="3">
        <v>758.22</v>
      </c>
      <c r="E8" t="str">
        <f>VLOOKUP(A8,HOP!A:L,12,0)</f>
        <v>758.22</v>
      </c>
      <c r="F8" t="str">
        <f>VLOOKUP(A8,HOP!A:C,3,0)</f>
        <v>3833467</v>
      </c>
      <c r="G8">
        <f t="shared" si="0"/>
        <v>0</v>
      </c>
      <c r="H8" t="str">
        <f t="shared" si="1"/>
        <v>，3833467</v>
      </c>
      <c r="I8" t="str">
        <f>VLOOKUP(A8,HOP!A:U,21,0)</f>
        <v>直连</v>
      </c>
    </row>
    <row r="9" ht="14.25" customHeight="1" spans="1:9">
      <c r="A9" s="6" t="s">
        <v>104</v>
      </c>
      <c r="B9" s="7" t="s">
        <v>78</v>
      </c>
      <c r="C9" s="7" t="s">
        <v>79</v>
      </c>
      <c r="D9" s="3">
        <v>758.22</v>
      </c>
      <c r="E9" t="str">
        <f>VLOOKUP(A9,HOP!A:L,12,0)</f>
        <v>758.22</v>
      </c>
      <c r="F9" t="str">
        <f>VLOOKUP(A9,HOP!A:C,3,0)</f>
        <v>3835360</v>
      </c>
      <c r="G9">
        <f t="shared" si="0"/>
        <v>0</v>
      </c>
      <c r="H9" t="str">
        <f t="shared" si="1"/>
        <v>，3835360</v>
      </c>
      <c r="I9" t="str">
        <f>VLOOKUP(A9,HOP!A:U,21,0)</f>
        <v>直连</v>
      </c>
    </row>
    <row r="10" ht="14.25" customHeight="1" spans="1:9">
      <c r="A10" s="6" t="s">
        <v>106</v>
      </c>
      <c r="B10" s="7" t="s">
        <v>78</v>
      </c>
      <c r="C10" s="7" t="s">
        <v>79</v>
      </c>
      <c r="D10" s="3">
        <v>758.22</v>
      </c>
      <c r="E10" t="str">
        <f>VLOOKUP(A10,HOP!A:L,12,0)</f>
        <v>758.22</v>
      </c>
      <c r="F10" t="str">
        <f>VLOOKUP(A10,HOP!A:C,3,0)</f>
        <v>3836379</v>
      </c>
      <c r="G10">
        <f t="shared" si="0"/>
        <v>0</v>
      </c>
      <c r="H10" t="str">
        <f t="shared" si="1"/>
        <v>，3836379</v>
      </c>
      <c r="I10" t="str">
        <f>VLOOKUP(A10,HOP!A:U,21,0)</f>
        <v>直连</v>
      </c>
    </row>
    <row r="12" spans="4:4">
      <c r="D12" s="3">
        <f>SUM(D2:D11)</f>
        <v>6153.27</v>
      </c>
    </row>
    <row r="15" ht="14.25" spans="4:4">
      <c r="D15" s="8" t="s">
        <v>22</v>
      </c>
    </row>
    <row r="19" spans="1:1">
      <c r="A19" t="s">
        <v>119</v>
      </c>
    </row>
    <row r="20" spans="1:1">
      <c r="A20" s="5" t="s">
        <v>120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121</v>
      </c>
      <c r="B1" s="2" t="s">
        <v>122</v>
      </c>
      <c r="C1" s="2" t="s">
        <v>123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  <c r="V1" s="2" t="s">
        <v>138</v>
      </c>
    </row>
    <row r="2" s="1" customFormat="1" spans="1:22">
      <c r="A2" s="1" t="s">
        <v>87</v>
      </c>
      <c r="B2" s="1" t="s">
        <v>78</v>
      </c>
      <c r="C2" s="1" t="s">
        <v>139</v>
      </c>
      <c r="D2" s="1" t="s">
        <v>75</v>
      </c>
      <c r="E2" s="1" t="s">
        <v>88</v>
      </c>
      <c r="F2" s="1" t="s">
        <v>78</v>
      </c>
      <c r="G2" s="1" t="s">
        <v>79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72</v>
      </c>
      <c r="T2" s="1" t="s">
        <v>34</v>
      </c>
      <c r="U2" s="1" t="s">
        <v>148</v>
      </c>
      <c r="V2" s="1" t="s">
        <v>149</v>
      </c>
    </row>
    <row r="3" s="1" customFormat="1" spans="1:22">
      <c r="A3" s="1" t="s">
        <v>106</v>
      </c>
      <c r="B3" s="1" t="s">
        <v>78</v>
      </c>
      <c r="C3" s="1" t="s">
        <v>150</v>
      </c>
      <c r="D3" s="1" t="s">
        <v>75</v>
      </c>
      <c r="E3" s="1" t="s">
        <v>107</v>
      </c>
      <c r="F3" s="1" t="s">
        <v>78</v>
      </c>
      <c r="G3" s="1" t="s">
        <v>79</v>
      </c>
      <c r="H3" s="1" t="s">
        <v>140</v>
      </c>
      <c r="I3" s="1" t="s">
        <v>141</v>
      </c>
      <c r="J3" s="1" t="s">
        <v>142</v>
      </c>
      <c r="K3" s="1" t="s">
        <v>141</v>
      </c>
      <c r="L3" s="1" t="s">
        <v>141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151</v>
      </c>
      <c r="S3" s="1" t="s">
        <v>72</v>
      </c>
      <c r="T3" s="1" t="s">
        <v>34</v>
      </c>
      <c r="U3" s="1" t="s">
        <v>148</v>
      </c>
      <c r="V3" s="1" t="s">
        <v>149</v>
      </c>
    </row>
    <row r="4" s="1" customFormat="1" spans="1:22">
      <c r="A4" s="1" t="s">
        <v>104</v>
      </c>
      <c r="B4" s="1" t="s">
        <v>78</v>
      </c>
      <c r="C4" s="1" t="s">
        <v>152</v>
      </c>
      <c r="D4" s="1" t="s">
        <v>75</v>
      </c>
      <c r="E4" s="1" t="s">
        <v>105</v>
      </c>
      <c r="F4" s="1" t="s">
        <v>78</v>
      </c>
      <c r="G4" s="1" t="s">
        <v>79</v>
      </c>
      <c r="H4" s="1" t="s">
        <v>140</v>
      </c>
      <c r="I4" s="1" t="s">
        <v>141</v>
      </c>
      <c r="J4" s="1" t="s">
        <v>142</v>
      </c>
      <c r="K4" s="1" t="s">
        <v>141</v>
      </c>
      <c r="L4" s="1" t="s">
        <v>141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153</v>
      </c>
      <c r="S4" s="1" t="s">
        <v>72</v>
      </c>
      <c r="T4" s="1" t="s">
        <v>34</v>
      </c>
      <c r="U4" s="1" t="s">
        <v>148</v>
      </c>
      <c r="V4" s="1" t="s">
        <v>149</v>
      </c>
    </row>
    <row r="5" s="1" customFormat="1" spans="1:22">
      <c r="A5" s="1" t="s">
        <v>70</v>
      </c>
      <c r="B5" s="1" t="s">
        <v>78</v>
      </c>
      <c r="C5" s="1" t="s">
        <v>154</v>
      </c>
      <c r="D5" s="1" t="s">
        <v>75</v>
      </c>
      <c r="E5" s="1" t="s">
        <v>77</v>
      </c>
      <c r="F5" s="1" t="s">
        <v>78</v>
      </c>
      <c r="G5" s="1" t="s">
        <v>79</v>
      </c>
      <c r="H5" s="1" t="s">
        <v>140</v>
      </c>
      <c r="I5" s="1" t="s">
        <v>141</v>
      </c>
      <c r="J5" s="1" t="s">
        <v>142</v>
      </c>
      <c r="K5" s="1" t="s">
        <v>141</v>
      </c>
      <c r="L5" s="1" t="s">
        <v>141</v>
      </c>
      <c r="M5" s="1" t="s">
        <v>143</v>
      </c>
      <c r="N5" s="1" t="s">
        <v>143</v>
      </c>
      <c r="O5" s="1" t="s">
        <v>144</v>
      </c>
      <c r="P5" s="1" t="s">
        <v>145</v>
      </c>
      <c r="Q5" s="1" t="s">
        <v>146</v>
      </c>
      <c r="R5" s="1" t="s">
        <v>155</v>
      </c>
      <c r="S5" s="1" t="s">
        <v>72</v>
      </c>
      <c r="T5" s="1" t="s">
        <v>34</v>
      </c>
      <c r="U5" s="1" t="s">
        <v>148</v>
      </c>
      <c r="V5" s="1" t="s">
        <v>149</v>
      </c>
    </row>
    <row r="6" s="1" customFormat="1" spans="1:22">
      <c r="A6" s="1" t="s">
        <v>92</v>
      </c>
      <c r="B6" s="1" t="s">
        <v>78</v>
      </c>
      <c r="C6" s="1" t="s">
        <v>156</v>
      </c>
      <c r="D6" s="1" t="s">
        <v>75</v>
      </c>
      <c r="E6" s="1" t="s">
        <v>93</v>
      </c>
      <c r="F6" s="1" t="s">
        <v>78</v>
      </c>
      <c r="G6" s="1" t="s">
        <v>79</v>
      </c>
      <c r="H6" s="1" t="s">
        <v>140</v>
      </c>
      <c r="I6" s="1" t="s">
        <v>141</v>
      </c>
      <c r="J6" s="1" t="s">
        <v>142</v>
      </c>
      <c r="K6" s="1" t="s">
        <v>141</v>
      </c>
      <c r="L6" s="1" t="s">
        <v>141</v>
      </c>
      <c r="M6" s="1" t="s">
        <v>143</v>
      </c>
      <c r="N6" s="1" t="s">
        <v>143</v>
      </c>
      <c r="O6" s="1" t="s">
        <v>144</v>
      </c>
      <c r="P6" s="1" t="s">
        <v>145</v>
      </c>
      <c r="Q6" s="1" t="s">
        <v>146</v>
      </c>
      <c r="R6" s="1" t="s">
        <v>157</v>
      </c>
      <c r="S6" s="1" t="s">
        <v>72</v>
      </c>
      <c r="T6" s="1" t="s">
        <v>34</v>
      </c>
      <c r="U6" s="1" t="s">
        <v>148</v>
      </c>
      <c r="V6" s="1" t="s">
        <v>149</v>
      </c>
    </row>
    <row r="7" s="1" customFormat="1" spans="1:22">
      <c r="A7" s="1" t="s">
        <v>94</v>
      </c>
      <c r="B7" s="1" t="s">
        <v>78</v>
      </c>
      <c r="C7" s="1" t="s">
        <v>158</v>
      </c>
      <c r="D7" s="1" t="s">
        <v>96</v>
      </c>
      <c r="E7" s="1" t="s">
        <v>97</v>
      </c>
      <c r="F7" s="1" t="s">
        <v>78</v>
      </c>
      <c r="G7" s="1" t="s">
        <v>79</v>
      </c>
      <c r="H7" s="1" t="s">
        <v>140</v>
      </c>
      <c r="I7" s="1" t="s">
        <v>159</v>
      </c>
      <c r="J7" s="1" t="s">
        <v>142</v>
      </c>
      <c r="K7" s="1" t="s">
        <v>159</v>
      </c>
      <c r="L7" s="1" t="s">
        <v>159</v>
      </c>
      <c r="M7" s="1" t="s">
        <v>143</v>
      </c>
      <c r="N7" s="1" t="s">
        <v>143</v>
      </c>
      <c r="O7" s="1" t="s">
        <v>144</v>
      </c>
      <c r="P7" s="1" t="s">
        <v>145</v>
      </c>
      <c r="Q7" s="1" t="s">
        <v>146</v>
      </c>
      <c r="R7" s="1" t="s">
        <v>160</v>
      </c>
      <c r="S7" s="1" t="s">
        <v>72</v>
      </c>
      <c r="T7" s="1" t="s">
        <v>34</v>
      </c>
      <c r="U7" s="1" t="s">
        <v>148</v>
      </c>
      <c r="V7" s="1" t="s">
        <v>149</v>
      </c>
    </row>
    <row r="8" s="1" customFormat="1" spans="1:22">
      <c r="A8" s="1" t="s">
        <v>90</v>
      </c>
      <c r="B8" s="1" t="s">
        <v>78</v>
      </c>
      <c r="C8" s="1" t="s">
        <v>161</v>
      </c>
      <c r="D8" s="1" t="s">
        <v>75</v>
      </c>
      <c r="E8" s="1" t="s">
        <v>91</v>
      </c>
      <c r="F8" s="1" t="s">
        <v>78</v>
      </c>
      <c r="G8" s="1" t="s">
        <v>79</v>
      </c>
      <c r="H8" s="1" t="s">
        <v>140</v>
      </c>
      <c r="I8" s="1" t="s">
        <v>141</v>
      </c>
      <c r="J8" s="1" t="s">
        <v>142</v>
      </c>
      <c r="K8" s="1" t="s">
        <v>141</v>
      </c>
      <c r="L8" s="1" t="s">
        <v>141</v>
      </c>
      <c r="M8" s="1" t="s">
        <v>143</v>
      </c>
      <c r="N8" s="1" t="s">
        <v>143</v>
      </c>
      <c r="O8" s="1" t="s">
        <v>144</v>
      </c>
      <c r="P8" s="1" t="s">
        <v>145</v>
      </c>
      <c r="Q8" s="1" t="s">
        <v>146</v>
      </c>
      <c r="R8" s="1" t="s">
        <v>162</v>
      </c>
      <c r="S8" s="1" t="s">
        <v>72</v>
      </c>
      <c r="T8" s="1" t="s">
        <v>34</v>
      </c>
      <c r="U8" s="1" t="s">
        <v>148</v>
      </c>
      <c r="V8" s="1" t="s">
        <v>149</v>
      </c>
    </row>
    <row r="9" s="1" customFormat="1" spans="1:22">
      <c r="A9" s="1" t="s">
        <v>102</v>
      </c>
      <c r="B9" s="1" t="s">
        <v>78</v>
      </c>
      <c r="C9" s="1" t="s">
        <v>163</v>
      </c>
      <c r="D9" s="1" t="s">
        <v>75</v>
      </c>
      <c r="E9" s="1" t="s">
        <v>103</v>
      </c>
      <c r="F9" s="1" t="s">
        <v>78</v>
      </c>
      <c r="G9" s="1" t="s">
        <v>79</v>
      </c>
      <c r="H9" s="1" t="s">
        <v>140</v>
      </c>
      <c r="I9" s="1" t="s">
        <v>141</v>
      </c>
      <c r="J9" s="1" t="s">
        <v>142</v>
      </c>
      <c r="K9" s="1" t="s">
        <v>141</v>
      </c>
      <c r="L9" s="1" t="s">
        <v>141</v>
      </c>
      <c r="M9" s="1" t="s">
        <v>143</v>
      </c>
      <c r="N9" s="1" t="s">
        <v>143</v>
      </c>
      <c r="O9" s="1" t="s">
        <v>144</v>
      </c>
      <c r="P9" s="1" t="s">
        <v>145</v>
      </c>
      <c r="Q9" s="1" t="s">
        <v>146</v>
      </c>
      <c r="R9" s="1" t="s">
        <v>164</v>
      </c>
      <c r="S9" s="1" t="s">
        <v>72</v>
      </c>
      <c r="T9" s="1" t="s">
        <v>34</v>
      </c>
      <c r="U9" s="1" t="s">
        <v>148</v>
      </c>
      <c r="V9" s="1" t="s">
        <v>149</v>
      </c>
    </row>
    <row r="10" s="1" customFormat="1" spans="1:22">
      <c r="A10" s="1" t="s">
        <v>85</v>
      </c>
      <c r="B10" s="1" t="s">
        <v>78</v>
      </c>
      <c r="C10" s="1" t="s">
        <v>165</v>
      </c>
      <c r="D10" s="1" t="s">
        <v>75</v>
      </c>
      <c r="E10" s="1" t="s">
        <v>86</v>
      </c>
      <c r="F10" s="1" t="s">
        <v>78</v>
      </c>
      <c r="G10" s="1" t="s">
        <v>79</v>
      </c>
      <c r="H10" s="1" t="s">
        <v>140</v>
      </c>
      <c r="I10" s="1" t="s">
        <v>141</v>
      </c>
      <c r="J10" s="1" t="s">
        <v>142</v>
      </c>
      <c r="K10" s="1" t="s">
        <v>141</v>
      </c>
      <c r="L10" s="1" t="s">
        <v>141</v>
      </c>
      <c r="M10" s="1" t="s">
        <v>143</v>
      </c>
      <c r="N10" s="1" t="s">
        <v>143</v>
      </c>
      <c r="O10" s="1" t="s">
        <v>144</v>
      </c>
      <c r="P10" s="1" t="s">
        <v>145</v>
      </c>
      <c r="Q10" s="1" t="s">
        <v>146</v>
      </c>
      <c r="R10" s="1" t="s">
        <v>166</v>
      </c>
      <c r="S10" s="1" t="s">
        <v>72</v>
      </c>
      <c r="T10" s="1" t="s">
        <v>34</v>
      </c>
      <c r="U10" s="1" t="s">
        <v>148</v>
      </c>
      <c r="V10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2023-08-28T06:22:27Z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127D21D294224D6A878F7DED35A8BC62_12</vt:lpwstr>
  </property>
</Properties>
</file>