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<sst xmlns="http://schemas.openxmlformats.org/spreadsheetml/2006/main" count="730" uniqueCount="302">
  <si>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</si>
  <si>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</si>
  <si>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</si>
  <si>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</si>
  <si>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</si>
  <si>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</si>
  <si>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</si>
  <si>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</si>
  <si>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</si>
  <si>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</si>
  <si>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</si>
  <si>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</si>
  <si>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</si>
  <si>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</si>
  <si>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</si>
  <si>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</si>
  <si>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</si>
  <si>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</si>
  <si>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</si>
  <si>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</si>
  <si>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</si>
  <si>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</si>
  <si>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</si>
  <si>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</si>
  <si>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</si>
  <si>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999224060044687	</t>
  </si>
  <si>
    <t>Ctrip</t>
  </si>
  <si>
    <t>正常</t>
  </si>
  <si>
    <t>[普吉岛]普吉岛芭东美爵大酒店(Grand Mercure Phuket Patong)(7312477)</t>
  </si>
  <si>
    <t>高级特大床房(至少连住2晚及以上)&lt;早餐&gt;</t>
  </si>
  <si>
    <t>USD</t>
  </si>
  <si>
    <t>Chau/King Man,Chan/Lok Yee Louise</t>
  </si>
  <si>
    <t>CA6352230828USD-W</t>
  </si>
  <si>
    <t>未提现</t>
  </si>
  <si>
    <t>携程开票</t>
  </si>
  <si>
    <t xml:space="preserve">3343554	</t>
  </si>
  <si>
    <t xml:space="preserve">663379	</t>
  </si>
  <si>
    <t xml:space="preserve">999225164383705	</t>
  </si>
  <si>
    <t>[新加坡]新加坡圣淘沙索菲特度假村及水疗中心(Sofitel Singapore Sentosa Resort &amp; Spa)(8289608)</t>
  </si>
  <si>
    <t>奢华双床房(至少连住2晚及以上)&lt;早餐&gt;</t>
  </si>
  <si>
    <t>ZHAO/LU</t>
  </si>
  <si>
    <t xml:space="preserve">3601568	</t>
  </si>
  <si>
    <t xml:space="preserve">86512622	</t>
  </si>
  <si>
    <t xml:space="preserve">999225175103361	</t>
  </si>
  <si>
    <t>[普吉岛]普吉岛卡塔坦尼海滩度假村(Katathani Phuket Beach Resort)(7071148)</t>
  </si>
  <si>
    <t>豪华布黎翼房(至少连住2晚及以上)&lt;早餐&gt;</t>
  </si>
  <si>
    <t>Wang/Yue</t>
  </si>
  <si>
    <t xml:space="preserve">3603762	</t>
  </si>
  <si>
    <t xml:space="preserve">10889875	</t>
  </si>
  <si>
    <t xml:space="preserve">999225186189125	</t>
  </si>
  <si>
    <t>[曼谷]曼谷素坤逸55号通罗中心点大酒店(Grande Centre Point Sukhumvit 55 Bangkok)(23861597)</t>
  </si>
  <si>
    <t>特色豪华房(至少连住2晚及以上)</t>
  </si>
  <si>
    <t>WEI/YUSI</t>
  </si>
  <si>
    <t xml:space="preserve">3606417	</t>
  </si>
  <si>
    <t xml:space="preserve">289359	</t>
  </si>
  <si>
    <t xml:space="preserve">999225214498528	</t>
  </si>
  <si>
    <t>[曼谷]曼谷林布兰套房酒店(Rembrandt Hotel and Suites Bangkok)(11214133)</t>
  </si>
  <si>
    <t>高级房(至少连住2晚及以上)&lt;早餐&gt;</t>
  </si>
  <si>
    <t>LEE/SIYUN,LEE/YUBIN,LEE/SEOKSANG,SEO/YEONOK</t>
  </si>
  <si>
    <t xml:space="preserve">3611339	</t>
  </si>
  <si>
    <t xml:space="preserve">127894256	</t>
  </si>
  <si>
    <t xml:space="preserve">999225219694138	</t>
  </si>
  <si>
    <t>JEON/YUNHYEONG,IM/YOUNGMIN</t>
  </si>
  <si>
    <t xml:space="preserve">3612451	</t>
  </si>
  <si>
    <t xml:space="preserve">127873506	</t>
  </si>
  <si>
    <t xml:space="preserve">999225255660438	</t>
  </si>
  <si>
    <t>[曼谷]曼谷素坤逸 15 瑞享饭店(Mövenpick Hotel Sukhumvit 15 Bangkok)(23861570)</t>
  </si>
  <si>
    <t>MUM/DAHYUN</t>
  </si>
  <si>
    <t xml:space="preserve">3620591	</t>
  </si>
  <si>
    <t xml:space="preserve">728537	</t>
  </si>
  <si>
    <t xml:space="preserve">999225391776976	</t>
  </si>
  <si>
    <t>LEE/SONGJU</t>
  </si>
  <si>
    <t xml:space="preserve">3648225	</t>
  </si>
  <si>
    <t xml:space="preserve">128224256	</t>
  </si>
  <si>
    <t xml:space="preserve">999225511702194	</t>
  </si>
  <si>
    <t>wi/yukyung</t>
  </si>
  <si>
    <t xml:space="preserve">3670002	</t>
  </si>
  <si>
    <t xml:space="preserve">128402256	</t>
  </si>
  <si>
    <t xml:space="preserve">999225525478861	</t>
  </si>
  <si>
    <t>[曼谷]曼谷素坤逸航站 21 中心酒店(Grande Centre Point Hotel Terminal 21)(8628098)</t>
  </si>
  <si>
    <t>豪华尊贵房(至少连住2晚及以上)&lt;早餐&gt;</t>
  </si>
  <si>
    <t>Jeung/Euisook</t>
  </si>
  <si>
    <t xml:space="preserve">3673217	</t>
  </si>
  <si>
    <t xml:space="preserve">	</t>
  </si>
  <si>
    <t>取消</t>
  </si>
  <si>
    <t xml:space="preserve">999225531870077	</t>
  </si>
  <si>
    <t>SEO/HOJIN,LEE/SUJIN</t>
  </si>
  <si>
    <t xml:space="preserve">3673812	</t>
  </si>
  <si>
    <t xml:space="preserve">128398257	</t>
  </si>
  <si>
    <t xml:space="preserve">999225550995376	</t>
  </si>
  <si>
    <t>KIM/KIYOUNG</t>
  </si>
  <si>
    <t xml:space="preserve">3678042	</t>
  </si>
  <si>
    <t xml:space="preserve">128430507	</t>
  </si>
  <si>
    <t xml:space="preserve">999225561597431	</t>
  </si>
  <si>
    <t>豪华尊贵房(至少连住2晚及以上)</t>
  </si>
  <si>
    <t>CHEUNG/TSZ KIN</t>
  </si>
  <si>
    <t xml:space="preserve">3680922	</t>
  </si>
  <si>
    <t xml:space="preserve">440515	</t>
  </si>
  <si>
    <t xml:space="preserve">999225616699447	</t>
  </si>
  <si>
    <t>kwon/jina</t>
  </si>
  <si>
    <t xml:space="preserve">3691417	</t>
  </si>
  <si>
    <t xml:space="preserve">440952	</t>
  </si>
  <si>
    <t xml:space="preserve">999225678536543	</t>
  </si>
  <si>
    <t>[新加坡]庄家酒店(Hotel Boss)(8207122)</t>
  </si>
  <si>
    <t>三人房(至少连住2晚及以上)</t>
  </si>
  <si>
    <t>YANG/SHUTING,ZENG/YONGMEI,GAO/CAIMAN</t>
  </si>
  <si>
    <t xml:space="preserve">3704727	</t>
  </si>
  <si>
    <t xml:space="preserve">303626505	</t>
  </si>
  <si>
    <t xml:space="preserve">999225725123539	</t>
  </si>
  <si>
    <t>CHNG/HUCK THENG</t>
  </si>
  <si>
    <t xml:space="preserve">3714810	</t>
  </si>
  <si>
    <t xml:space="preserve">441807	</t>
  </si>
  <si>
    <t xml:space="preserve">999225799638782	</t>
  </si>
  <si>
    <t>[普吉岛]普吉岛洲际丁索别墅度假村(Dinso Resort &amp; Villas Phuket, an IHG Hotel)(14215784)</t>
  </si>
  <si>
    <t>城景豪华房（1张特大床）(至少连住2晚及以上)&lt;早餐&gt;</t>
  </si>
  <si>
    <t>ZHONG/QINRU,LI/QINGLIN,JIANG/SHAN</t>
  </si>
  <si>
    <t xml:space="preserve">3730246	</t>
  </si>
  <si>
    <t xml:space="preserve">115307	</t>
  </si>
  <si>
    <t xml:space="preserve">999225823403356	</t>
  </si>
  <si>
    <t>[帕赛市]马尼拉贝尔蒙特酒店(Belmont Hotel Manila)(8236612)</t>
  </si>
  <si>
    <t>Volcere/Robert</t>
  </si>
  <si>
    <t xml:space="preserve">3734658	</t>
  </si>
  <si>
    <t xml:space="preserve">281403	</t>
  </si>
  <si>
    <t xml:space="preserve">999225869641478	</t>
  </si>
  <si>
    <t>Cabatingan/Maria Vanessa</t>
  </si>
  <si>
    <t xml:space="preserve">3744248	</t>
  </si>
  <si>
    <t xml:space="preserve">282140	</t>
  </si>
  <si>
    <t xml:space="preserve">999225934206881	</t>
  </si>
  <si>
    <t>YU/JIANJIN,FU/LANYING</t>
  </si>
  <si>
    <t xml:space="preserve">3756315	</t>
  </si>
  <si>
    <t xml:space="preserve">690559	</t>
  </si>
  <si>
    <t xml:space="preserve">999226104784565	</t>
  </si>
  <si>
    <t>高级双床房(至少连住2晚及以上)&lt;早餐&gt;</t>
  </si>
  <si>
    <t>XIA/JING,JIANG/YISHI</t>
  </si>
  <si>
    <t xml:space="preserve">3791941	</t>
  </si>
  <si>
    <t>，</t>
  </si>
  <si>
    <t>A230828141541481</t>
  </si>
  <si>
    <t>USD / THB 当前参考汇率: 35.238</t>
  </si>
  <si>
    <t>总计：5499.58 USD/
193794.2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</si>
  <si>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</si>
  <si>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</si>
  <si>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</si>
  <si>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</si>
  <si>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</si>
  <si>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</si>
  <si>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</si>
  <si>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</si>
  <si>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</si>
  <si>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</si>
  <si>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</si>
  <si>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</si>
  <si>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</si>
  <si>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</si>
  <si>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</si>
  <si>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</si>
  <si>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</si>
  <si>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</si>
  <si>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</si>
  <si>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2023-08-16</t>
  </si>
  <si>
    <t>3791941</t>
  </si>
  <si>
    <t>曼谷素坤逸 15 瑞享饭店 (SHA Plus+)</t>
  </si>
  <si>
    <t>XIA JING,JIANG YISHI</t>
  </si>
  <si>
    <t>2023-08-19</t>
  </si>
  <si>
    <t>2023-08-21</t>
  </si>
  <si>
    <t>退房日周结</t>
  </si>
  <si>
    <t>1173.95</t>
  </si>
  <si>
    <t>160.72</t>
  </si>
  <si>
    <t>0</t>
  </si>
  <si>
    <t>0.00</t>
  </si>
  <si>
    <t>携程国际直连(CIT)</t>
  </si>
  <si>
    <t>01.011176</t>
  </si>
  <si>
    <t>2023-08-17 11:46:11</t>
  </si>
  <si>
    <t>否</t>
  </si>
  <si>
    <t>CIT(Thailand) CO,. Ltd</t>
  </si>
  <si>
    <t>直采</t>
  </si>
  <si>
    <t>泰国</t>
  </si>
  <si>
    <t>2023-08-09</t>
  </si>
  <si>
    <t>3756315</t>
  </si>
  <si>
    <t>普吉岛芭东美爵大酒店(政府卫生认证)</t>
  </si>
  <si>
    <t>YU JIANJIN,FU LANYING</t>
  </si>
  <si>
    <t>2023-08-22</t>
  </si>
  <si>
    <t>2023-08-24</t>
  </si>
  <si>
    <t>1463.97</t>
  </si>
  <si>
    <t>202.34</t>
  </si>
  <si>
    <t>2023-08-09 16:41:56</t>
  </si>
  <si>
    <t>2023-08-07</t>
  </si>
  <si>
    <t>3744248</t>
  </si>
  <si>
    <t>贝尔蒙特马尼拉酒店</t>
  </si>
  <si>
    <t>Cabatingan Maria Vanessa</t>
  </si>
  <si>
    <t>933.97</t>
  </si>
  <si>
    <t>129.86</t>
  </si>
  <si>
    <t>2023-08-07 08:10:28</t>
  </si>
  <si>
    <t>菲律宾</t>
  </si>
  <si>
    <t>2023-08-04</t>
  </si>
  <si>
    <t>3734658</t>
  </si>
  <si>
    <t>Volcere Robert</t>
  </si>
  <si>
    <t>2023-08-23</t>
  </si>
  <si>
    <t>1868.13</t>
  </si>
  <si>
    <t>260.00</t>
  </si>
  <si>
    <t>2023-08-04 23:35:32</t>
  </si>
  <si>
    <t>2023-08-03</t>
  </si>
  <si>
    <t>3730246</t>
  </si>
  <si>
    <t>丁索度假村</t>
  </si>
  <si>
    <t>ZHONG QINRU,LI QINGLIN,JIANG SHAN</t>
  </si>
  <si>
    <t>3431.97</t>
  </si>
  <si>
    <t>476.16</t>
  </si>
  <si>
    <t>2023-08-04 10:59:52</t>
  </si>
  <si>
    <t>2023-08-01</t>
  </si>
  <si>
    <t>3714810</t>
  </si>
  <si>
    <t>曼谷素坤逸航站 21 中心酒店 (政府卫生认证)</t>
  </si>
  <si>
    <t>CHNG HUCK THENG</t>
  </si>
  <si>
    <t>3862.90</t>
  </si>
  <si>
    <t>539.06</t>
  </si>
  <si>
    <t>2023-08-01 11:43:25</t>
  </si>
  <si>
    <t>2023-07-29</t>
  </si>
  <si>
    <t>3704727</t>
  </si>
  <si>
    <t>新加坡庄家大酒店</t>
  </si>
  <si>
    <t>YANG SHUTING,ZENG YONGMEI,GAO CAIMAN</t>
  </si>
  <si>
    <t>2023-08-20</t>
  </si>
  <si>
    <t>4243.95</t>
  </si>
  <si>
    <t>592.40</t>
  </si>
  <si>
    <t>2023-08-01 10:12:18</t>
  </si>
  <si>
    <t>新加坡</t>
  </si>
  <si>
    <t>2023-07-27</t>
  </si>
  <si>
    <t>3691417</t>
  </si>
  <si>
    <t>kwon jina</t>
  </si>
  <si>
    <t>2026.96</t>
  </si>
  <si>
    <t>282.74</t>
  </si>
  <si>
    <t>2023-07-27 15:26:07</t>
  </si>
  <si>
    <t>2023-07-24</t>
  </si>
  <si>
    <t>3678042</t>
  </si>
  <si>
    <t>曼谷瑞博朗得酒店</t>
  </si>
  <si>
    <t>KIM KIYOUNG</t>
  </si>
  <si>
    <t>2023-08-17</t>
  </si>
  <si>
    <t>1328.14</t>
  </si>
  <si>
    <t>184.32</t>
  </si>
  <si>
    <t>2023-07-24 15:52:21</t>
  </si>
  <si>
    <t>2023-07-23</t>
  </si>
  <si>
    <t>3673812</t>
  </si>
  <si>
    <t>SEO HOJIN,LEE SUJIN</t>
  </si>
  <si>
    <t>996.10</t>
  </si>
  <si>
    <t>138.24</t>
  </si>
  <si>
    <t>2023-07-23 15:35:15</t>
  </si>
  <si>
    <t>2023-07-22</t>
  </si>
  <si>
    <t>3670002</t>
  </si>
  <si>
    <t>wi yukyung</t>
  </si>
  <si>
    <t>2023-08-18</t>
  </si>
  <si>
    <t>992.94</t>
  </si>
  <si>
    <t>137.82</t>
  </si>
  <si>
    <t>2023-07-23 18:02:57</t>
  </si>
  <si>
    <t>2023-07-17</t>
  </si>
  <si>
    <t>3648225</t>
  </si>
  <si>
    <t>LEE SONGJU</t>
  </si>
  <si>
    <t>984.03</t>
  </si>
  <si>
    <t>137.40</t>
  </si>
  <si>
    <t>2023-07-17 18:06:44</t>
  </si>
  <si>
    <t>2023-07-11</t>
  </si>
  <si>
    <t>3620591</t>
  </si>
  <si>
    <t>MUM DAHYUN</t>
  </si>
  <si>
    <t>2360.00</t>
  </si>
  <si>
    <t>325.72</t>
  </si>
  <si>
    <t>2023-07-11 17:16:01</t>
  </si>
  <si>
    <t>2023-07-09</t>
  </si>
  <si>
    <t>3612451</t>
  </si>
  <si>
    <t>JEON YUNHYEONG,IM YOUNGMIN</t>
  </si>
  <si>
    <t>653.93</t>
  </si>
  <si>
    <t>90.26</t>
  </si>
  <si>
    <t>2023-07-09 18:10:42</t>
  </si>
  <si>
    <t>3611339</t>
  </si>
  <si>
    <t>LEE SIYUN,LEE YUBIN,LEE SEOKSANG,SEO YEONOK</t>
  </si>
  <si>
    <t>2023-08-25</t>
  </si>
  <si>
    <t>2023-08-27</t>
  </si>
  <si>
    <t>1307.87</t>
  </si>
  <si>
    <t>180.52</t>
  </si>
  <si>
    <t>2023-07-10 11:15:47</t>
  </si>
  <si>
    <t>2023-07-08</t>
  </si>
  <si>
    <t>3606417</t>
  </si>
  <si>
    <t>曼谷素坤逸55号通罗中心点大酒店 (政府卫生认证)</t>
  </si>
  <si>
    <t>WEI YUSI</t>
  </si>
  <si>
    <t>1597.98</t>
  </si>
  <si>
    <t>219.82</t>
  </si>
  <si>
    <t>2023-07-08 11:10:07</t>
  </si>
  <si>
    <t>2023-07-07</t>
  </si>
  <si>
    <t>3603762</t>
  </si>
  <si>
    <t>普吉岛卡塔坦尼海滩度假村(SHA Extra Plus)</t>
  </si>
  <si>
    <t>Tao Yu,Li Huifang</t>
  </si>
  <si>
    <t>3840.04</t>
  </si>
  <si>
    <t>528.24</t>
  </si>
  <si>
    <t>2023-07-07 16:55:11</t>
  </si>
  <si>
    <t>2023-07-06</t>
  </si>
  <si>
    <t>3601568</t>
  </si>
  <si>
    <t>新加坡圣淘沙索菲特度假村及水疗中心 (Staycation Approved)</t>
  </si>
  <si>
    <t>ZHAO LU</t>
  </si>
  <si>
    <t>4375.95</t>
  </si>
  <si>
    <t>601.96</t>
  </si>
  <si>
    <t>2023-07-15 21:34:35</t>
  </si>
  <si>
    <t>2023-05-08</t>
  </si>
  <si>
    <t>3343554</t>
  </si>
  <si>
    <t>Chau King Man,Chan Lok Yee Louise</t>
  </si>
  <si>
    <t>2157.54</t>
  </si>
  <si>
    <t>312.00</t>
  </si>
  <si>
    <t>2023-05-10 17:02:45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</si>
</sst>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14</xdr:col>
      <xdr:colOff>676275</xdr:colOff>
      <xdr:row>63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10763250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45159</v>
      </c>
      <c r="G2" s="6">
        <v>45162</v>
      </c>
      <c r="H2" s="4">
        <v>1</v>
      </c>
      <c r="I2" s="4">
        <v>3</v>
      </c>
      <c r="J2" s="4">
        <v>3</v>
      </c>
      <c r="K2" s="4" t="s">
        <v>30</v>
      </c>
      <c r="L2" s="4">
        <v>312</v>
      </c>
      <c r="M2" s="4">
        <v>312</v>
      </c>
      <c r="N2" s="4" t="s">
        <v>31</v>
      </c>
      <c r="O2" s="4" t="s">
        <v>32</v>
      </c>
      <c r="P2" s="4" t="s">
        <v>33</v>
      </c>
      <c r="Q2" s="4">
        <v>0</v>
      </c>
      <c r="R2" s="7">
        <v>45054</v>
      </c>
      <c r="S2" s="6">
        <v>45166</v>
      </c>
      <c r="T2" s="4" t="s">
        <v>34</v>
      </c>
      <c r="U2" s="4">
        <v>312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45161</v>
      </c>
      <c r="G3" s="6">
        <v>45163</v>
      </c>
      <c r="H3" s="4">
        <v>1</v>
      </c>
      <c r="I3" s="4">
        <v>2</v>
      </c>
      <c r="J3" s="4">
        <v>2</v>
      </c>
      <c r="K3" s="4" t="s">
        <v>30</v>
      </c>
      <c r="L3" s="4">
        <v>601.96</v>
      </c>
      <c r="M3" s="4">
        <v>601.96</v>
      </c>
      <c r="N3" s="4" t="s">
        <v>40</v>
      </c>
      <c r="O3" s="4" t="s">
        <v>32</v>
      </c>
      <c r="P3" s="4" t="s">
        <v>33</v>
      </c>
      <c r="Q3" s="4">
        <v>0</v>
      </c>
      <c r="R3" s="7">
        <v>45113</v>
      </c>
      <c r="S3" s="6">
        <v>45166</v>
      </c>
      <c r="T3" s="4" t="s">
        <v>34</v>
      </c>
      <c r="U3" s="4">
        <v>601.96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45156</v>
      </c>
      <c r="G4" s="6">
        <v>45160</v>
      </c>
      <c r="H4" s="4">
        <v>1</v>
      </c>
      <c r="I4" s="4">
        <v>4</v>
      </c>
      <c r="J4" s="4">
        <v>4</v>
      </c>
      <c r="K4" s="4" t="s">
        <v>30</v>
      </c>
      <c r="L4" s="4">
        <v>528.24</v>
      </c>
      <c r="M4" s="4">
        <v>528.24</v>
      </c>
      <c r="N4" s="4" t="s">
        <v>46</v>
      </c>
      <c r="O4" s="4" t="s">
        <v>32</v>
      </c>
      <c r="P4" s="4" t="s">
        <v>33</v>
      </c>
      <c r="Q4" s="4">
        <v>0</v>
      </c>
      <c r="R4" s="7">
        <v>45114</v>
      </c>
      <c r="S4" s="6">
        <v>45166</v>
      </c>
      <c r="T4" s="4" t="s">
        <v>34</v>
      </c>
      <c r="U4" s="4">
        <v>528.24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45158</v>
      </c>
      <c r="G5" s="6">
        <v>45160</v>
      </c>
      <c r="H5" s="4">
        <v>1</v>
      </c>
      <c r="I5" s="4">
        <v>2</v>
      </c>
      <c r="J5" s="4">
        <v>2</v>
      </c>
      <c r="K5" s="4" t="s">
        <v>30</v>
      </c>
      <c r="L5" s="4">
        <v>219.82</v>
      </c>
      <c r="M5" s="4">
        <v>219.82</v>
      </c>
      <c r="N5" s="4" t="s">
        <v>52</v>
      </c>
      <c r="O5" s="4" t="s">
        <v>32</v>
      </c>
      <c r="P5" s="4" t="s">
        <v>33</v>
      </c>
      <c r="Q5" s="4">
        <v>0</v>
      </c>
      <c r="R5" s="7">
        <v>45115.0000115741</v>
      </c>
      <c r="S5" s="6">
        <v>45166</v>
      </c>
      <c r="T5" s="4" t="s">
        <v>34</v>
      </c>
      <c r="U5" s="4">
        <v>219.82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45163</v>
      </c>
      <c r="G6" s="6">
        <v>45165</v>
      </c>
      <c r="H6" s="4">
        <v>2</v>
      </c>
      <c r="I6" s="4">
        <v>2</v>
      </c>
      <c r="J6" s="4">
        <v>4</v>
      </c>
      <c r="K6" s="4" t="s">
        <v>30</v>
      </c>
      <c r="L6" s="4">
        <v>180.52</v>
      </c>
      <c r="M6" s="4">
        <v>180.52</v>
      </c>
      <c r="N6" s="4" t="s">
        <v>58</v>
      </c>
      <c r="O6" s="4" t="s">
        <v>32</v>
      </c>
      <c r="P6" s="4" t="s">
        <v>33</v>
      </c>
      <c r="Q6" s="4">
        <v>0</v>
      </c>
      <c r="R6" s="7">
        <v>45116</v>
      </c>
      <c r="S6" s="6">
        <v>45166</v>
      </c>
      <c r="T6" s="4" t="s">
        <v>34</v>
      </c>
      <c r="U6" s="4">
        <v>180.52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45157</v>
      </c>
      <c r="G7" s="6">
        <v>45159</v>
      </c>
      <c r="H7" s="4">
        <v>1</v>
      </c>
      <c r="I7" s="4">
        <v>2</v>
      </c>
      <c r="J7" s="4">
        <v>2</v>
      </c>
      <c r="K7" s="4" t="s">
        <v>30</v>
      </c>
      <c r="L7" s="4">
        <v>90.26</v>
      </c>
      <c r="M7" s="4">
        <v>90.26</v>
      </c>
      <c r="N7" s="4" t="s">
        <v>62</v>
      </c>
      <c r="O7" s="4" t="s">
        <v>32</v>
      </c>
      <c r="P7" s="4" t="s">
        <v>33</v>
      </c>
      <c r="Q7" s="4">
        <v>0</v>
      </c>
      <c r="R7" s="7">
        <v>45116.0000115741</v>
      </c>
      <c r="S7" s="6">
        <v>45166</v>
      </c>
      <c r="T7" s="4" t="s">
        <v>34</v>
      </c>
      <c r="U7" s="4">
        <v>90.26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29</v>
      </c>
      <c r="F8" s="6">
        <v>45156</v>
      </c>
      <c r="G8" s="6">
        <v>45160</v>
      </c>
      <c r="H8" s="4">
        <v>1</v>
      </c>
      <c r="I8" s="4">
        <v>4</v>
      </c>
      <c r="J8" s="4">
        <v>4</v>
      </c>
      <c r="K8" s="4" t="s">
        <v>30</v>
      </c>
      <c r="L8" s="4">
        <v>325.72</v>
      </c>
      <c r="M8" s="4">
        <v>325.72</v>
      </c>
      <c r="N8" s="4" t="s">
        <v>67</v>
      </c>
      <c r="O8" s="4" t="s">
        <v>32</v>
      </c>
      <c r="P8" s="4" t="s">
        <v>33</v>
      </c>
      <c r="Q8" s="4">
        <v>0</v>
      </c>
      <c r="R8" s="7">
        <v>45118</v>
      </c>
      <c r="S8" s="6">
        <v>45166</v>
      </c>
      <c r="T8" s="4" t="s">
        <v>34</v>
      </c>
      <c r="U8" s="4">
        <v>325.72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45157</v>
      </c>
      <c r="G9" s="6">
        <v>45160</v>
      </c>
      <c r="H9" s="4">
        <v>1</v>
      </c>
      <c r="I9" s="4">
        <v>3</v>
      </c>
      <c r="J9" s="4">
        <v>3</v>
      </c>
      <c r="K9" s="4" t="s">
        <v>30</v>
      </c>
      <c r="L9" s="4">
        <v>137.4</v>
      </c>
      <c r="M9" s="4">
        <v>137.4</v>
      </c>
      <c r="N9" s="4" t="s">
        <v>71</v>
      </c>
      <c r="O9" s="4" t="s">
        <v>32</v>
      </c>
      <c r="P9" s="4" t="s">
        <v>33</v>
      </c>
      <c r="Q9" s="4">
        <v>0</v>
      </c>
      <c r="R9" s="7">
        <v>45124.0000115741</v>
      </c>
      <c r="S9" s="6">
        <v>45166</v>
      </c>
      <c r="T9" s="4" t="s">
        <v>34</v>
      </c>
      <c r="U9" s="4">
        <v>137.4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56</v>
      </c>
      <c r="E10" s="4" t="s">
        <v>57</v>
      </c>
      <c r="F10" s="6">
        <v>45156</v>
      </c>
      <c r="G10" s="6">
        <v>45159</v>
      </c>
      <c r="H10" s="4">
        <v>1</v>
      </c>
      <c r="I10" s="4">
        <v>3</v>
      </c>
      <c r="J10" s="4">
        <v>3</v>
      </c>
      <c r="K10" s="4" t="s">
        <v>30</v>
      </c>
      <c r="L10" s="4">
        <v>137.82</v>
      </c>
      <c r="M10" s="4">
        <v>137.82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45129.0000115741</v>
      </c>
      <c r="S10" s="6">
        <v>45166</v>
      </c>
      <c r="T10" s="4" t="s">
        <v>34</v>
      </c>
      <c r="U10" s="4">
        <v>137.82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45161</v>
      </c>
      <c r="G11" s="6">
        <v>45164</v>
      </c>
      <c r="H11" s="4">
        <v>1</v>
      </c>
      <c r="I11" s="4">
        <v>3</v>
      </c>
      <c r="J11" s="4">
        <v>3</v>
      </c>
      <c r="K11" s="4" t="s">
        <v>30</v>
      </c>
      <c r="L11" s="4">
        <v>488.1</v>
      </c>
      <c r="M11" s="4">
        <v>488.1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45130.0000115741</v>
      </c>
      <c r="S11" s="6">
        <v>45166</v>
      </c>
      <c r="T11" s="4" t="s">
        <v>34</v>
      </c>
      <c r="U11" s="4">
        <v>488.1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78</v>
      </c>
      <c r="B12" s="4" t="s">
        <v>26</v>
      </c>
      <c r="C12" s="4" t="s">
        <v>84</v>
      </c>
      <c r="D12" s="4" t="s">
        <v>79</v>
      </c>
      <c r="E12" s="4" t="s">
        <v>80</v>
      </c>
      <c r="F12" s="6">
        <v>45161</v>
      </c>
      <c r="G12" s="6">
        <v>45164</v>
      </c>
      <c r="H12" s="4">
        <v>1</v>
      </c>
      <c r="I12" s="4">
        <v>3</v>
      </c>
      <c r="J12" s="4">
        <v>3</v>
      </c>
      <c r="K12" s="4" t="s">
        <v>30</v>
      </c>
      <c r="L12" s="4">
        <v>-488.1</v>
      </c>
      <c r="M12" s="4">
        <v>-488.1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45130.0000115741</v>
      </c>
      <c r="S12" s="6">
        <v>45166</v>
      </c>
      <c r="T12" s="4" t="s">
        <v>34</v>
      </c>
      <c r="U12" s="4">
        <v>-488.1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56</v>
      </c>
      <c r="E13" s="4" t="s">
        <v>57</v>
      </c>
      <c r="F13" s="6">
        <v>45158</v>
      </c>
      <c r="G13" s="6">
        <v>45161</v>
      </c>
      <c r="H13" s="4">
        <v>1</v>
      </c>
      <c r="I13" s="4">
        <v>3</v>
      </c>
      <c r="J13" s="4">
        <v>3</v>
      </c>
      <c r="K13" s="4" t="s">
        <v>30</v>
      </c>
      <c r="L13" s="4">
        <v>138.24</v>
      </c>
      <c r="M13" s="4">
        <v>138.24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45130</v>
      </c>
      <c r="S13" s="6">
        <v>45166</v>
      </c>
      <c r="T13" s="4" t="s">
        <v>34</v>
      </c>
      <c r="U13" s="4">
        <v>138.24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56</v>
      </c>
      <c r="E14" s="4" t="s">
        <v>57</v>
      </c>
      <c r="F14" s="6">
        <v>45155</v>
      </c>
      <c r="G14" s="6">
        <v>45159</v>
      </c>
      <c r="H14" s="4">
        <v>1</v>
      </c>
      <c r="I14" s="4">
        <v>4</v>
      </c>
      <c r="J14" s="4">
        <v>4</v>
      </c>
      <c r="K14" s="4" t="s">
        <v>30</v>
      </c>
      <c r="L14" s="4">
        <v>184.32</v>
      </c>
      <c r="M14" s="4">
        <v>184.32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45131</v>
      </c>
      <c r="S14" s="6">
        <v>45166</v>
      </c>
      <c r="T14" s="4" t="s">
        <v>34</v>
      </c>
      <c r="U14" s="4">
        <v>184.32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79</v>
      </c>
      <c r="E15" s="4" t="s">
        <v>94</v>
      </c>
      <c r="F15" s="6">
        <v>45158</v>
      </c>
      <c r="G15" s="6">
        <v>45163</v>
      </c>
      <c r="H15" s="4">
        <v>1</v>
      </c>
      <c r="I15" s="4">
        <v>5</v>
      </c>
      <c r="J15" s="4">
        <v>5</v>
      </c>
      <c r="K15" s="4" t="s">
        <v>30</v>
      </c>
      <c r="L15" s="4">
        <v>672.25</v>
      </c>
      <c r="M15" s="4">
        <v>672.25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45131.0000115741</v>
      </c>
      <c r="S15" s="6">
        <v>45166</v>
      </c>
      <c r="T15" s="4" t="s">
        <v>34</v>
      </c>
      <c r="U15" s="4">
        <v>672.25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79</v>
      </c>
      <c r="E16" s="4" t="s">
        <v>94</v>
      </c>
      <c r="F16" s="6">
        <v>45157</v>
      </c>
      <c r="G16" s="6">
        <v>45159</v>
      </c>
      <c r="H16" s="4">
        <v>1</v>
      </c>
      <c r="I16" s="4">
        <v>2</v>
      </c>
      <c r="J16" s="4">
        <v>2</v>
      </c>
      <c r="K16" s="4" t="s">
        <v>30</v>
      </c>
      <c r="L16" s="4">
        <v>282.74</v>
      </c>
      <c r="M16" s="4">
        <v>282.74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45134</v>
      </c>
      <c r="S16" s="6">
        <v>45166</v>
      </c>
      <c r="T16" s="4" t="s">
        <v>34</v>
      </c>
      <c r="U16" s="4">
        <v>282.74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93</v>
      </c>
      <c r="B17" s="4" t="s">
        <v>26</v>
      </c>
      <c r="C17" s="4" t="s">
        <v>84</v>
      </c>
      <c r="D17" s="4" t="s">
        <v>79</v>
      </c>
      <c r="E17" s="4" t="s">
        <v>94</v>
      </c>
      <c r="F17" s="6">
        <v>45158</v>
      </c>
      <c r="G17" s="6">
        <v>45163</v>
      </c>
      <c r="H17" s="4">
        <v>1</v>
      </c>
      <c r="I17" s="4">
        <v>5</v>
      </c>
      <c r="J17" s="4">
        <v>5</v>
      </c>
      <c r="K17" s="4" t="s">
        <v>30</v>
      </c>
      <c r="L17" s="4">
        <v>-672.25</v>
      </c>
      <c r="M17" s="4">
        <v>-672.25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45131.0000115741</v>
      </c>
      <c r="S17" s="6">
        <v>45166</v>
      </c>
      <c r="T17" s="4" t="s">
        <v>34</v>
      </c>
      <c r="U17" s="4">
        <v>-672.25</v>
      </c>
      <c r="V17" s="4">
        <v>0</v>
      </c>
      <c r="W17" s="4">
        <v>0</v>
      </c>
      <c r="X17" s="4" t="s">
        <v>96</v>
      </c>
      <c r="Y17" s="4" t="s">
        <v>97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45158</v>
      </c>
      <c r="G18" s="6">
        <v>45162</v>
      </c>
      <c r="H18" s="4">
        <v>1</v>
      </c>
      <c r="I18" s="4">
        <v>4</v>
      </c>
      <c r="J18" s="4">
        <v>4</v>
      </c>
      <c r="K18" s="4" t="s">
        <v>30</v>
      </c>
      <c r="L18" s="4">
        <v>592.4</v>
      </c>
      <c r="M18" s="4">
        <v>592.4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45136</v>
      </c>
      <c r="S18" s="6">
        <v>45166</v>
      </c>
      <c r="T18" s="4" t="s">
        <v>34</v>
      </c>
      <c r="U18" s="4">
        <v>592.4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79</v>
      </c>
      <c r="E19" s="4" t="s">
        <v>94</v>
      </c>
      <c r="F19" s="6">
        <v>45157</v>
      </c>
      <c r="G19" s="6">
        <v>45161</v>
      </c>
      <c r="H19" s="4">
        <v>1</v>
      </c>
      <c r="I19" s="4">
        <v>4</v>
      </c>
      <c r="J19" s="4">
        <v>4</v>
      </c>
      <c r="K19" s="4" t="s">
        <v>30</v>
      </c>
      <c r="L19" s="4">
        <v>539.06</v>
      </c>
      <c r="M19" s="4">
        <v>539.06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45139.0000115741</v>
      </c>
      <c r="S19" s="6">
        <v>45166</v>
      </c>
      <c r="T19" s="4" t="s">
        <v>34</v>
      </c>
      <c r="U19" s="4">
        <v>539.06</v>
      </c>
      <c r="V19" s="4">
        <v>0</v>
      </c>
      <c r="W19" s="4">
        <v>0</v>
      </c>
      <c r="X19" s="4" t="s">
        <v>110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45157</v>
      </c>
      <c r="G20" s="6">
        <v>45160</v>
      </c>
      <c r="H20" s="4">
        <v>2</v>
      </c>
      <c r="I20" s="4">
        <v>3</v>
      </c>
      <c r="J20" s="4">
        <v>6</v>
      </c>
      <c r="K20" s="4" t="s">
        <v>30</v>
      </c>
      <c r="L20" s="4">
        <v>476.16</v>
      </c>
      <c r="M20" s="4">
        <v>476.16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45141.0000115741</v>
      </c>
      <c r="S20" s="6">
        <v>45166</v>
      </c>
      <c r="T20" s="4" t="s">
        <v>34</v>
      </c>
      <c r="U20" s="4">
        <v>476.16</v>
      </c>
      <c r="V20" s="4">
        <v>0</v>
      </c>
      <c r="W20" s="4">
        <v>0</v>
      </c>
      <c r="X20" s="4" t="s">
        <v>116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57</v>
      </c>
      <c r="F21" s="6">
        <v>45157</v>
      </c>
      <c r="G21" s="6">
        <v>45161</v>
      </c>
      <c r="H21" s="4">
        <v>1</v>
      </c>
      <c r="I21" s="4">
        <v>4</v>
      </c>
      <c r="J21" s="4">
        <v>4</v>
      </c>
      <c r="K21" s="4" t="s">
        <v>30</v>
      </c>
      <c r="L21" s="4">
        <v>260</v>
      </c>
      <c r="M21" s="4">
        <v>260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45142.0000115741</v>
      </c>
      <c r="S21" s="6">
        <v>45166</v>
      </c>
      <c r="T21" s="4" t="s">
        <v>34</v>
      </c>
      <c r="U21" s="4">
        <v>260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119</v>
      </c>
      <c r="E22" s="4" t="s">
        <v>57</v>
      </c>
      <c r="F22" s="6">
        <v>45157</v>
      </c>
      <c r="G22" s="6">
        <v>45159</v>
      </c>
      <c r="H22" s="4">
        <v>1</v>
      </c>
      <c r="I22" s="4">
        <v>2</v>
      </c>
      <c r="J22" s="4">
        <v>2</v>
      </c>
      <c r="K22" s="4" t="s">
        <v>30</v>
      </c>
      <c r="L22" s="4">
        <v>129.86</v>
      </c>
      <c r="M22" s="4">
        <v>129.86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45145.0000115741</v>
      </c>
      <c r="S22" s="6">
        <v>45166</v>
      </c>
      <c r="T22" s="4" t="s">
        <v>34</v>
      </c>
      <c r="U22" s="4">
        <v>129.86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28</v>
      </c>
      <c r="E23" s="4" t="s">
        <v>29</v>
      </c>
      <c r="F23" s="6">
        <v>45160</v>
      </c>
      <c r="G23" s="6">
        <v>45162</v>
      </c>
      <c r="H23" s="4">
        <v>1</v>
      </c>
      <c r="I23" s="4">
        <v>2</v>
      </c>
      <c r="J23" s="4">
        <v>2</v>
      </c>
      <c r="K23" s="4" t="s">
        <v>30</v>
      </c>
      <c r="L23" s="4">
        <v>202.34</v>
      </c>
      <c r="M23" s="4">
        <v>202.34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45147</v>
      </c>
      <c r="S23" s="6">
        <v>45166</v>
      </c>
      <c r="T23" s="4" t="s">
        <v>34</v>
      </c>
      <c r="U23" s="4">
        <v>202.34</v>
      </c>
      <c r="V23" s="4">
        <v>0</v>
      </c>
      <c r="W23" s="4">
        <v>0</v>
      </c>
      <c r="X23" s="4" t="s">
        <v>129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66</v>
      </c>
      <c r="E24" s="4" t="s">
        <v>132</v>
      </c>
      <c r="F24" s="6">
        <v>45157</v>
      </c>
      <c r="G24" s="6">
        <v>45159</v>
      </c>
      <c r="H24" s="4">
        <v>1</v>
      </c>
      <c r="I24" s="4">
        <v>2</v>
      </c>
      <c r="J24" s="4">
        <v>2</v>
      </c>
      <c r="K24" s="4" t="s">
        <v>30</v>
      </c>
      <c r="L24" s="4">
        <v>160.72</v>
      </c>
      <c r="M24" s="4">
        <v>160.72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45154</v>
      </c>
      <c r="S24" s="6">
        <v>45166</v>
      </c>
      <c r="T24" s="4" t="s">
        <v>34</v>
      </c>
      <c r="U24" s="4">
        <v>160.72</v>
      </c>
      <c r="V24" s="4">
        <v>0</v>
      </c>
      <c r="W24" s="4">
        <v>0</v>
      </c>
      <c r="X24" s="4" t="s">
        <v>134</v>
      </c>
      <c r="Y24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29" sqref="A29:A3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spans="1:9">
      <c r="A2" s="5">
        <v>999224060044687</v>
      </c>
      <c r="B2" s="6">
        <v>45159</v>
      </c>
      <c r="C2" s="6">
        <v>45162</v>
      </c>
      <c r="D2" s="4">
        <v>312</v>
      </c>
      <c r="E2" s="4" t="str">
        <f>VLOOKUP(A2,HOP!A:L,12,0)</f>
        <v>312.00</v>
      </c>
      <c r="F2" s="4" t="str">
        <f>VLOOKUP(A2,HOP!A:C,3,0)</f>
        <v>3343554</v>
      </c>
      <c r="G2" s="4">
        <f>D2-E2</f>
        <v>0</v>
      </c>
      <c r="H2" s="4" t="str">
        <f>$H$1&amp;F2</f>
        <v>，3343554</v>
      </c>
      <c r="I2" s="4" t="str">
        <f>VLOOKUP(A2,HOP!A:U,21,0)</f>
        <v>直采</v>
      </c>
    </row>
    <row r="3" s="4" customFormat="1" spans="1:9">
      <c r="A3" s="5">
        <v>999225164383705</v>
      </c>
      <c r="B3" s="6">
        <v>45161</v>
      </c>
      <c r="C3" s="6">
        <v>45163</v>
      </c>
      <c r="D3" s="4">
        <v>601.96</v>
      </c>
      <c r="E3" s="4" t="str">
        <f>VLOOKUP(A3,HOP!A:L,12,0)</f>
        <v>601.96</v>
      </c>
      <c r="F3" s="4" t="str">
        <f>VLOOKUP(A3,HOP!A:C,3,0)</f>
        <v>3601568</v>
      </c>
      <c r="G3" s="4">
        <f t="shared" ref="G3:G22" si="0">D3-E3</f>
        <v>0</v>
      </c>
      <c r="H3" s="4" t="str">
        <f t="shared" ref="H3:H22" si="1">$H$1&amp;F3</f>
        <v>，3601568</v>
      </c>
      <c r="I3" s="4" t="str">
        <f>VLOOKUP(A3,HOP!A:U,21,0)</f>
        <v>直采</v>
      </c>
    </row>
    <row r="4" s="4" customFormat="1" spans="1:9">
      <c r="A4" s="5">
        <v>999225175103361</v>
      </c>
      <c r="B4" s="6">
        <v>45156</v>
      </c>
      <c r="C4" s="6">
        <v>45160</v>
      </c>
      <c r="D4" s="4">
        <v>528.24</v>
      </c>
      <c r="E4" s="4" t="str">
        <f>VLOOKUP(A4,HOP!A:L,12,0)</f>
        <v>528.24</v>
      </c>
      <c r="F4" s="4" t="str">
        <f>VLOOKUP(A4,HOP!A:C,3,0)</f>
        <v>3603762</v>
      </c>
      <c r="G4" s="4">
        <f t="shared" si="0"/>
        <v>0</v>
      </c>
      <c r="H4" s="4" t="str">
        <f t="shared" si="1"/>
        <v>，3603762</v>
      </c>
      <c r="I4" s="4" t="str">
        <f>VLOOKUP(A4,HOP!A:U,21,0)</f>
        <v>直采</v>
      </c>
    </row>
    <row r="5" s="4" customFormat="1" spans="1:9">
      <c r="A5" s="5">
        <v>999225186189125</v>
      </c>
      <c r="B5" s="6">
        <v>45158</v>
      </c>
      <c r="C5" s="6">
        <v>45160</v>
      </c>
      <c r="D5" s="4">
        <v>219.82</v>
      </c>
      <c r="E5" s="4" t="str">
        <f>VLOOKUP(A5,HOP!A:L,12,0)</f>
        <v>219.82</v>
      </c>
      <c r="F5" s="4" t="str">
        <f>VLOOKUP(A5,HOP!A:C,3,0)</f>
        <v>3606417</v>
      </c>
      <c r="G5" s="4">
        <f t="shared" si="0"/>
        <v>0</v>
      </c>
      <c r="H5" s="4" t="str">
        <f t="shared" si="1"/>
        <v>，3606417</v>
      </c>
      <c r="I5" s="4" t="str">
        <f>VLOOKUP(A5,HOP!A:U,21,0)</f>
        <v>直采</v>
      </c>
    </row>
    <row r="6" s="4" customFormat="1" spans="1:9">
      <c r="A6" s="5">
        <v>999225214498528</v>
      </c>
      <c r="B6" s="6">
        <v>45163</v>
      </c>
      <c r="C6" s="6">
        <v>45165</v>
      </c>
      <c r="D6" s="4">
        <v>180.52</v>
      </c>
      <c r="E6" s="4" t="str">
        <f>VLOOKUP(A6,HOP!A:L,12,0)</f>
        <v>180.52</v>
      </c>
      <c r="F6" s="4" t="str">
        <f>VLOOKUP(A6,HOP!A:C,3,0)</f>
        <v>3611339</v>
      </c>
      <c r="G6" s="4">
        <f t="shared" si="0"/>
        <v>0</v>
      </c>
      <c r="H6" s="4" t="str">
        <f t="shared" si="1"/>
        <v>，3611339</v>
      </c>
      <c r="I6" s="4" t="str">
        <f>VLOOKUP(A6,HOP!A:U,21,0)</f>
        <v>直采</v>
      </c>
    </row>
    <row r="7" s="4" customFormat="1" spans="1:9">
      <c r="A7" s="5">
        <v>999225219694138</v>
      </c>
      <c r="B7" s="6">
        <v>45157</v>
      </c>
      <c r="C7" s="6">
        <v>45159</v>
      </c>
      <c r="D7" s="4">
        <v>90.26</v>
      </c>
      <c r="E7" s="4" t="str">
        <f>VLOOKUP(A7,HOP!A:L,12,0)</f>
        <v>90.26</v>
      </c>
      <c r="F7" s="4" t="str">
        <f>VLOOKUP(A7,HOP!A:C,3,0)</f>
        <v>3612451</v>
      </c>
      <c r="G7" s="4">
        <f t="shared" si="0"/>
        <v>0</v>
      </c>
      <c r="H7" s="4" t="str">
        <f t="shared" si="1"/>
        <v>，3612451</v>
      </c>
      <c r="I7" s="4" t="str">
        <f>VLOOKUP(A7,HOP!A:U,21,0)</f>
        <v>直采</v>
      </c>
    </row>
    <row r="8" s="4" customFormat="1" spans="1:9">
      <c r="A8" s="5">
        <v>999225255660438</v>
      </c>
      <c r="B8" s="6">
        <v>45156</v>
      </c>
      <c r="C8" s="6">
        <v>45160</v>
      </c>
      <c r="D8" s="4">
        <v>325.72</v>
      </c>
      <c r="E8" s="4" t="str">
        <f>VLOOKUP(A8,HOP!A:L,12,0)</f>
        <v>325.72</v>
      </c>
      <c r="F8" s="4" t="str">
        <f>VLOOKUP(A8,HOP!A:C,3,0)</f>
        <v>3620591</v>
      </c>
      <c r="G8" s="4">
        <f t="shared" si="0"/>
        <v>0</v>
      </c>
      <c r="H8" s="4" t="str">
        <f t="shared" si="1"/>
        <v>，3620591</v>
      </c>
      <c r="I8" s="4" t="str">
        <f>VLOOKUP(A8,HOP!A:U,21,0)</f>
        <v>直采</v>
      </c>
    </row>
    <row r="9" s="4" customFormat="1" spans="1:9">
      <c r="A9" s="5">
        <v>999225391776976</v>
      </c>
      <c r="B9" s="6">
        <v>45157</v>
      </c>
      <c r="C9" s="6">
        <v>45160</v>
      </c>
      <c r="D9" s="4">
        <v>137.4</v>
      </c>
      <c r="E9" s="4" t="str">
        <f>VLOOKUP(A9,HOP!A:L,12,0)</f>
        <v>137.40</v>
      </c>
      <c r="F9" s="4" t="str">
        <f>VLOOKUP(A9,HOP!A:C,3,0)</f>
        <v>3648225</v>
      </c>
      <c r="G9" s="4">
        <f t="shared" si="0"/>
        <v>0</v>
      </c>
      <c r="H9" s="4" t="str">
        <f t="shared" si="1"/>
        <v>，3648225</v>
      </c>
      <c r="I9" s="4" t="str">
        <f>VLOOKUP(A9,HOP!A:U,21,0)</f>
        <v>直采</v>
      </c>
    </row>
    <row r="10" s="4" customFormat="1" spans="1:9">
      <c r="A10" s="5">
        <v>999225511702194</v>
      </c>
      <c r="B10" s="6">
        <v>45156</v>
      </c>
      <c r="C10" s="6">
        <v>45159</v>
      </c>
      <c r="D10" s="4">
        <v>137.82</v>
      </c>
      <c r="E10" s="4" t="str">
        <f>VLOOKUP(A10,HOP!A:L,12,0)</f>
        <v>137.82</v>
      </c>
      <c r="F10" s="4" t="str">
        <f>VLOOKUP(A10,HOP!A:C,3,0)</f>
        <v>3670002</v>
      </c>
      <c r="G10" s="4">
        <f t="shared" si="0"/>
        <v>0</v>
      </c>
      <c r="H10" s="4" t="str">
        <f t="shared" si="1"/>
        <v>，3670002</v>
      </c>
      <c r="I10" s="4" t="str">
        <f>VLOOKUP(A10,HOP!A:U,21,0)</f>
        <v>直采</v>
      </c>
    </row>
    <row r="11" s="4" customFormat="1" hidden="1" spans="1:9">
      <c r="A11" s="5">
        <v>999225525478861</v>
      </c>
      <c r="B11" s="6">
        <v>45161</v>
      </c>
      <c r="C11" s="6">
        <v>45164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999225531870077</v>
      </c>
      <c r="B12" s="6">
        <v>45158</v>
      </c>
      <c r="C12" s="6">
        <v>45161</v>
      </c>
      <c r="D12" s="4">
        <v>138.24</v>
      </c>
      <c r="E12" s="4" t="str">
        <f>VLOOKUP(A12,HOP!A:L,12,0)</f>
        <v>138.24</v>
      </c>
      <c r="F12" s="4" t="str">
        <f>VLOOKUP(A12,HOP!A:C,3,0)</f>
        <v>3673812</v>
      </c>
      <c r="G12" s="4">
        <f t="shared" si="0"/>
        <v>0</v>
      </c>
      <c r="H12" s="4" t="str">
        <f t="shared" si="1"/>
        <v>，3673812</v>
      </c>
      <c r="I12" s="4" t="str">
        <f>VLOOKUP(A12,HOP!A:U,21,0)</f>
        <v>直采</v>
      </c>
    </row>
    <row r="13" s="4" customFormat="1" spans="1:9">
      <c r="A13" s="5">
        <v>999225550995376</v>
      </c>
      <c r="B13" s="6">
        <v>45155</v>
      </c>
      <c r="C13" s="6">
        <v>45159</v>
      </c>
      <c r="D13" s="4">
        <v>184.32</v>
      </c>
      <c r="E13" s="4" t="str">
        <f>VLOOKUP(A13,HOP!A:L,12,0)</f>
        <v>184.32</v>
      </c>
      <c r="F13" s="4" t="str">
        <f>VLOOKUP(A13,HOP!A:C,3,0)</f>
        <v>3678042</v>
      </c>
      <c r="G13" s="4">
        <f t="shared" si="0"/>
        <v>0</v>
      </c>
      <c r="H13" s="4" t="str">
        <f t="shared" si="1"/>
        <v>，3678042</v>
      </c>
      <c r="I13" s="4" t="str">
        <f>VLOOKUP(A13,HOP!A:U,21,0)</f>
        <v>直采</v>
      </c>
    </row>
    <row r="14" s="4" customFormat="1" hidden="1" spans="1:9">
      <c r="A14" s="5">
        <v>999225561597431</v>
      </c>
      <c r="B14" s="6">
        <v>45158</v>
      </c>
      <c r="C14" s="6">
        <v>45163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999225616699447</v>
      </c>
      <c r="B15" s="6">
        <v>45157</v>
      </c>
      <c r="C15" s="6">
        <v>45159</v>
      </c>
      <c r="D15" s="4">
        <v>282.74</v>
      </c>
      <c r="E15" s="4" t="str">
        <f>VLOOKUP(A15,HOP!A:L,12,0)</f>
        <v>282.74</v>
      </c>
      <c r="F15" s="4" t="str">
        <f>VLOOKUP(A15,HOP!A:C,3,0)</f>
        <v>3691417</v>
      </c>
      <c r="G15" s="4">
        <f t="shared" si="0"/>
        <v>0</v>
      </c>
      <c r="H15" s="4" t="str">
        <f t="shared" si="1"/>
        <v>，3691417</v>
      </c>
      <c r="I15" s="4" t="str">
        <f>VLOOKUP(A15,HOP!A:U,21,0)</f>
        <v>直采</v>
      </c>
    </row>
    <row r="16" s="4" customFormat="1" spans="1:9">
      <c r="A16" s="5">
        <v>999225678536543</v>
      </c>
      <c r="B16" s="6">
        <v>45158</v>
      </c>
      <c r="C16" s="6">
        <v>45162</v>
      </c>
      <c r="D16" s="4">
        <v>592.4</v>
      </c>
      <c r="E16" s="4" t="str">
        <f>VLOOKUP(A16,HOP!A:L,12,0)</f>
        <v>592.40</v>
      </c>
      <c r="F16" s="4" t="str">
        <f>VLOOKUP(A16,HOP!A:C,3,0)</f>
        <v>3704727</v>
      </c>
      <c r="G16" s="4">
        <f t="shared" si="0"/>
        <v>0</v>
      </c>
      <c r="H16" s="4" t="str">
        <f t="shared" si="1"/>
        <v>，3704727</v>
      </c>
      <c r="I16" s="4" t="str">
        <f>VLOOKUP(A16,HOP!A:U,21,0)</f>
        <v>直采</v>
      </c>
    </row>
    <row r="17" s="4" customFormat="1" spans="1:9">
      <c r="A17" s="5">
        <v>999225725123539</v>
      </c>
      <c r="B17" s="6">
        <v>45157</v>
      </c>
      <c r="C17" s="6">
        <v>45161</v>
      </c>
      <c r="D17" s="4">
        <v>539.06</v>
      </c>
      <c r="E17" s="4" t="str">
        <f>VLOOKUP(A17,HOP!A:L,12,0)</f>
        <v>539.06</v>
      </c>
      <c r="F17" s="4" t="str">
        <f>VLOOKUP(A17,HOP!A:C,3,0)</f>
        <v>3714810</v>
      </c>
      <c r="G17" s="4">
        <f t="shared" si="0"/>
        <v>0</v>
      </c>
      <c r="H17" s="4" t="str">
        <f t="shared" si="1"/>
        <v>，3714810</v>
      </c>
      <c r="I17" s="4" t="str">
        <f>VLOOKUP(A17,HOP!A:U,21,0)</f>
        <v>直采</v>
      </c>
    </row>
    <row r="18" s="4" customFormat="1" spans="1:9">
      <c r="A18" s="5">
        <v>999225799638782</v>
      </c>
      <c r="B18" s="6">
        <v>45157</v>
      </c>
      <c r="C18" s="6">
        <v>45160</v>
      </c>
      <c r="D18" s="4">
        <v>476.16</v>
      </c>
      <c r="E18" s="4" t="str">
        <f>VLOOKUP(A18,HOP!A:L,12,0)</f>
        <v>476.16</v>
      </c>
      <c r="F18" s="4" t="str">
        <f>VLOOKUP(A18,HOP!A:C,3,0)</f>
        <v>3730246</v>
      </c>
      <c r="G18" s="4">
        <f t="shared" si="0"/>
        <v>0</v>
      </c>
      <c r="H18" s="4" t="str">
        <f t="shared" si="1"/>
        <v>，3730246</v>
      </c>
      <c r="I18" s="4" t="str">
        <f>VLOOKUP(A18,HOP!A:U,21,0)</f>
        <v>直采</v>
      </c>
    </row>
    <row r="19" s="4" customFormat="1" spans="1:9">
      <c r="A19" s="5">
        <v>999225823403356</v>
      </c>
      <c r="B19" s="6">
        <v>45157</v>
      </c>
      <c r="C19" s="6">
        <v>45161</v>
      </c>
      <c r="D19" s="4">
        <v>260</v>
      </c>
      <c r="E19" s="4" t="str">
        <f>VLOOKUP(A19,HOP!A:L,12,0)</f>
        <v>260.00</v>
      </c>
      <c r="F19" s="4" t="str">
        <f>VLOOKUP(A19,HOP!A:C,3,0)</f>
        <v>3734658</v>
      </c>
      <c r="G19" s="4">
        <f t="shared" si="0"/>
        <v>0</v>
      </c>
      <c r="H19" s="4" t="str">
        <f t="shared" si="1"/>
        <v>，3734658</v>
      </c>
      <c r="I19" s="4" t="str">
        <f>VLOOKUP(A19,HOP!A:U,21,0)</f>
        <v>直采</v>
      </c>
    </row>
    <row r="20" s="4" customFormat="1" spans="1:9">
      <c r="A20" s="5">
        <v>999225869641478</v>
      </c>
      <c r="B20" s="6">
        <v>45157</v>
      </c>
      <c r="C20" s="6">
        <v>45159</v>
      </c>
      <c r="D20" s="4">
        <v>129.86</v>
      </c>
      <c r="E20" s="4" t="str">
        <f>VLOOKUP(A20,HOP!A:L,12,0)</f>
        <v>129.86</v>
      </c>
      <c r="F20" s="4" t="str">
        <f>VLOOKUP(A20,HOP!A:C,3,0)</f>
        <v>3744248</v>
      </c>
      <c r="G20" s="4">
        <f t="shared" si="0"/>
        <v>0</v>
      </c>
      <c r="H20" s="4" t="str">
        <f t="shared" si="1"/>
        <v>，3744248</v>
      </c>
      <c r="I20" s="4" t="str">
        <f>VLOOKUP(A20,HOP!A:U,21,0)</f>
        <v>直采</v>
      </c>
    </row>
    <row r="21" s="4" customFormat="1" spans="1:9">
      <c r="A21" s="5">
        <v>999225934206881</v>
      </c>
      <c r="B21" s="6">
        <v>45160</v>
      </c>
      <c r="C21" s="6">
        <v>45162</v>
      </c>
      <c r="D21" s="4">
        <v>202.34</v>
      </c>
      <c r="E21" s="4" t="str">
        <f>VLOOKUP(A21,HOP!A:L,12,0)</f>
        <v>202.34</v>
      </c>
      <c r="F21" s="4" t="str">
        <f>VLOOKUP(A21,HOP!A:C,3,0)</f>
        <v>3756315</v>
      </c>
      <c r="G21" s="4">
        <f t="shared" si="0"/>
        <v>0</v>
      </c>
      <c r="H21" s="4" t="str">
        <f t="shared" si="1"/>
        <v>，3756315</v>
      </c>
      <c r="I21" s="4" t="str">
        <f>VLOOKUP(A21,HOP!A:U,21,0)</f>
        <v>直采</v>
      </c>
    </row>
    <row r="22" s="4" customFormat="1" spans="1:9">
      <c r="A22" s="5">
        <v>999226104784565</v>
      </c>
      <c r="B22" s="6">
        <v>45157</v>
      </c>
      <c r="C22" s="6">
        <v>45159</v>
      </c>
      <c r="D22" s="4">
        <v>160.72</v>
      </c>
      <c r="E22" s="4" t="str">
        <f>VLOOKUP(A22,HOP!A:L,12,0)</f>
        <v>160.72</v>
      </c>
      <c r="F22" s="4" t="str">
        <f>VLOOKUP(A22,HOP!A:C,3,0)</f>
        <v>3791941</v>
      </c>
      <c r="G22" s="4">
        <f t="shared" si="0"/>
        <v>0</v>
      </c>
      <c r="H22" s="4" t="str">
        <f t="shared" si="1"/>
        <v>，3791941</v>
      </c>
      <c r="I22" s="4" t="str">
        <f>VLOOKUP(A22,HOP!A:U,21,0)</f>
        <v>直采</v>
      </c>
    </row>
    <row r="24" spans="4:4">
      <c r="D24" s="4">
        <f>SUM(D2:D23)</f>
        <v>5499.58</v>
      </c>
    </row>
    <row r="29" spans="1:1">
      <c r="A29" s="4" t="s">
        <v>136</v>
      </c>
    </row>
    <row r="30" spans="1:1">
      <c r="A30" s="4" t="s">
        <v>137</v>
      </c>
    </row>
    <row r="31" spans="1:1">
      <c r="A31" s="4" t="s">
        <v>138</v>
      </c>
    </row>
  </sheetData>
  <autoFilter ref="A1:XFD24">
    <filterColumn colId="3">
      <filters blank="1">
        <filter val="312"/>
        <filter val="180.52"/>
        <filter val="476.16"/>
        <filter val="601.96"/>
        <filter val="260"/>
        <filter val="137.4"/>
        <filter val="592.4"/>
        <filter val="138.24"/>
        <filter val="528.24"/>
        <filter val="90.26"/>
        <filter val="160.72"/>
        <filter val="184.32"/>
        <filter val="325.72"/>
        <filter val="202.34"/>
        <filter val="282.74"/>
        <filter val="137.82"/>
        <filter val="219.82"/>
        <filter val="129.86"/>
        <filter val="539.06"/>
        <filter val="5499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13</v>
      </c>
      <c r="F1" s="2" t="s">
        <v>5</v>
      </c>
      <c r="G1" s="2" t="s">
        <v>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  <c r="U1" s="2" t="s">
        <v>156</v>
      </c>
      <c r="V1" s="2" t="s">
        <v>157</v>
      </c>
    </row>
    <row r="2" s="1" customFormat="1" spans="1:22">
      <c r="A2" s="3">
        <v>999226104784565</v>
      </c>
      <c r="B2" s="1" t="s">
        <v>158</v>
      </c>
      <c r="C2" s="1" t="s">
        <v>159</v>
      </c>
      <c r="D2" s="1" t="s">
        <v>160</v>
      </c>
      <c r="E2" s="1" t="s">
        <v>161</v>
      </c>
      <c r="F2" s="1" t="s">
        <v>162</v>
      </c>
      <c r="G2" s="1" t="s">
        <v>163</v>
      </c>
      <c r="H2" s="1" t="s">
        <v>164</v>
      </c>
      <c r="I2" s="1" t="s">
        <v>165</v>
      </c>
      <c r="J2" s="1" t="s">
        <v>30</v>
      </c>
      <c r="K2" s="1" t="s">
        <v>166</v>
      </c>
      <c r="L2" s="1" t="s">
        <v>166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  <c r="U2" s="1" t="s">
        <v>174</v>
      </c>
      <c r="V2" s="1" t="s">
        <v>175</v>
      </c>
    </row>
    <row r="3" s="1" customFormat="1" spans="1:22">
      <c r="A3" s="3">
        <v>999225934206881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164</v>
      </c>
      <c r="I3" s="1" t="s">
        <v>182</v>
      </c>
      <c r="J3" s="1" t="s">
        <v>30</v>
      </c>
      <c r="K3" s="1" t="s">
        <v>183</v>
      </c>
      <c r="L3" s="1" t="s">
        <v>183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184</v>
      </c>
      <c r="S3" s="1" t="s">
        <v>172</v>
      </c>
      <c r="T3" s="1" t="s">
        <v>173</v>
      </c>
      <c r="U3" s="1" t="s">
        <v>174</v>
      </c>
      <c r="V3" s="1" t="s">
        <v>175</v>
      </c>
    </row>
    <row r="4" s="1" customFormat="1" spans="1:22">
      <c r="A4" s="3">
        <v>999225869641478</v>
      </c>
      <c r="B4" s="1" t="s">
        <v>185</v>
      </c>
      <c r="C4" s="1" t="s">
        <v>186</v>
      </c>
      <c r="D4" s="1" t="s">
        <v>187</v>
      </c>
      <c r="E4" s="1" t="s">
        <v>188</v>
      </c>
      <c r="F4" s="1" t="s">
        <v>162</v>
      </c>
      <c r="G4" s="1" t="s">
        <v>163</v>
      </c>
      <c r="H4" s="1" t="s">
        <v>164</v>
      </c>
      <c r="I4" s="1" t="s">
        <v>189</v>
      </c>
      <c r="J4" s="1" t="s">
        <v>30</v>
      </c>
      <c r="K4" s="1" t="s">
        <v>190</v>
      </c>
      <c r="L4" s="1" t="s">
        <v>190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191</v>
      </c>
      <c r="S4" s="1" t="s">
        <v>172</v>
      </c>
      <c r="T4" s="1" t="s">
        <v>173</v>
      </c>
      <c r="U4" s="1" t="s">
        <v>174</v>
      </c>
      <c r="V4" s="1" t="s">
        <v>192</v>
      </c>
    </row>
    <row r="5" s="1" customFormat="1" spans="1:22">
      <c r="A5" s="3">
        <v>999225823403356</v>
      </c>
      <c r="B5" s="1" t="s">
        <v>193</v>
      </c>
      <c r="C5" s="1" t="s">
        <v>194</v>
      </c>
      <c r="D5" s="1" t="s">
        <v>187</v>
      </c>
      <c r="E5" s="1" t="s">
        <v>195</v>
      </c>
      <c r="F5" s="1" t="s">
        <v>162</v>
      </c>
      <c r="G5" s="1" t="s">
        <v>196</v>
      </c>
      <c r="H5" s="1" t="s">
        <v>164</v>
      </c>
      <c r="I5" s="1" t="s">
        <v>197</v>
      </c>
      <c r="J5" s="1" t="s">
        <v>30</v>
      </c>
      <c r="K5" s="1" t="s">
        <v>198</v>
      </c>
      <c r="L5" s="1" t="s">
        <v>198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199</v>
      </c>
      <c r="S5" s="1" t="s">
        <v>172</v>
      </c>
      <c r="T5" s="1" t="s">
        <v>173</v>
      </c>
      <c r="U5" s="1" t="s">
        <v>174</v>
      </c>
      <c r="V5" s="1" t="s">
        <v>192</v>
      </c>
    </row>
    <row r="6" s="1" customFormat="1" spans="1:22">
      <c r="A6" s="3">
        <v>999225799638782</v>
      </c>
      <c r="B6" s="1" t="s">
        <v>200</v>
      </c>
      <c r="C6" s="1" t="s">
        <v>201</v>
      </c>
      <c r="D6" s="1" t="s">
        <v>202</v>
      </c>
      <c r="E6" s="1" t="s">
        <v>203</v>
      </c>
      <c r="F6" s="1" t="s">
        <v>162</v>
      </c>
      <c r="G6" s="1" t="s">
        <v>180</v>
      </c>
      <c r="H6" s="1" t="s">
        <v>164</v>
      </c>
      <c r="I6" s="1" t="s">
        <v>204</v>
      </c>
      <c r="J6" s="1" t="s">
        <v>30</v>
      </c>
      <c r="K6" s="1" t="s">
        <v>205</v>
      </c>
      <c r="L6" s="1" t="s">
        <v>205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206</v>
      </c>
      <c r="S6" s="1" t="s">
        <v>172</v>
      </c>
      <c r="T6" s="1" t="s">
        <v>173</v>
      </c>
      <c r="U6" s="1" t="s">
        <v>174</v>
      </c>
      <c r="V6" s="1" t="s">
        <v>175</v>
      </c>
    </row>
    <row r="7" s="1" customFormat="1" spans="1:22">
      <c r="A7" s="3">
        <v>999225725123539</v>
      </c>
      <c r="B7" s="1" t="s">
        <v>207</v>
      </c>
      <c r="C7" s="1" t="s">
        <v>208</v>
      </c>
      <c r="D7" s="1" t="s">
        <v>209</v>
      </c>
      <c r="E7" s="1" t="s">
        <v>210</v>
      </c>
      <c r="F7" s="1" t="s">
        <v>162</v>
      </c>
      <c r="G7" s="1" t="s">
        <v>196</v>
      </c>
      <c r="H7" s="1" t="s">
        <v>164</v>
      </c>
      <c r="I7" s="1" t="s">
        <v>211</v>
      </c>
      <c r="J7" s="1" t="s">
        <v>30</v>
      </c>
      <c r="K7" s="1" t="s">
        <v>212</v>
      </c>
      <c r="L7" s="1" t="s">
        <v>212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170</v>
      </c>
      <c r="R7" s="1" t="s">
        <v>213</v>
      </c>
      <c r="S7" s="1" t="s">
        <v>172</v>
      </c>
      <c r="T7" s="1" t="s">
        <v>173</v>
      </c>
      <c r="U7" s="1" t="s">
        <v>174</v>
      </c>
      <c r="V7" s="1" t="s">
        <v>175</v>
      </c>
    </row>
    <row r="8" s="1" customFormat="1" spans="1:22">
      <c r="A8" s="3">
        <v>999225678536543</v>
      </c>
      <c r="B8" s="1" t="s">
        <v>214</v>
      </c>
      <c r="C8" s="1" t="s">
        <v>215</v>
      </c>
      <c r="D8" s="1" t="s">
        <v>216</v>
      </c>
      <c r="E8" s="1" t="s">
        <v>217</v>
      </c>
      <c r="F8" s="1" t="s">
        <v>218</v>
      </c>
      <c r="G8" s="1" t="s">
        <v>181</v>
      </c>
      <c r="H8" s="1" t="s">
        <v>164</v>
      </c>
      <c r="I8" s="1" t="s">
        <v>219</v>
      </c>
      <c r="J8" s="1" t="s">
        <v>30</v>
      </c>
      <c r="K8" s="1" t="s">
        <v>220</v>
      </c>
      <c r="L8" s="1" t="s">
        <v>220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170</v>
      </c>
      <c r="R8" s="1" t="s">
        <v>221</v>
      </c>
      <c r="S8" s="1" t="s">
        <v>172</v>
      </c>
      <c r="T8" s="1" t="s">
        <v>173</v>
      </c>
      <c r="U8" s="1" t="s">
        <v>174</v>
      </c>
      <c r="V8" s="1" t="s">
        <v>222</v>
      </c>
    </row>
    <row r="9" s="1" customFormat="1" spans="1:22">
      <c r="A9" s="3">
        <v>999225616699447</v>
      </c>
      <c r="B9" s="1" t="s">
        <v>223</v>
      </c>
      <c r="C9" s="1" t="s">
        <v>224</v>
      </c>
      <c r="D9" s="1" t="s">
        <v>209</v>
      </c>
      <c r="E9" s="1" t="s">
        <v>225</v>
      </c>
      <c r="F9" s="1" t="s">
        <v>162</v>
      </c>
      <c r="G9" s="1" t="s">
        <v>163</v>
      </c>
      <c r="H9" s="1" t="s">
        <v>164</v>
      </c>
      <c r="I9" s="1" t="s">
        <v>226</v>
      </c>
      <c r="J9" s="1" t="s">
        <v>30</v>
      </c>
      <c r="K9" s="1" t="s">
        <v>227</v>
      </c>
      <c r="L9" s="1" t="s">
        <v>227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170</v>
      </c>
      <c r="R9" s="1" t="s">
        <v>228</v>
      </c>
      <c r="S9" s="1" t="s">
        <v>172</v>
      </c>
      <c r="T9" s="1" t="s">
        <v>173</v>
      </c>
      <c r="U9" s="1" t="s">
        <v>174</v>
      </c>
      <c r="V9" s="1" t="s">
        <v>175</v>
      </c>
    </row>
    <row r="10" s="1" customFormat="1" spans="1:22">
      <c r="A10" s="3">
        <v>999225550995376</v>
      </c>
      <c r="B10" s="1" t="s">
        <v>229</v>
      </c>
      <c r="C10" s="1" t="s">
        <v>230</v>
      </c>
      <c r="D10" s="1" t="s">
        <v>231</v>
      </c>
      <c r="E10" s="1" t="s">
        <v>232</v>
      </c>
      <c r="F10" s="1" t="s">
        <v>233</v>
      </c>
      <c r="G10" s="1" t="s">
        <v>163</v>
      </c>
      <c r="H10" s="1" t="s">
        <v>164</v>
      </c>
      <c r="I10" s="1" t="s">
        <v>234</v>
      </c>
      <c r="J10" s="1" t="s">
        <v>30</v>
      </c>
      <c r="K10" s="1" t="s">
        <v>235</v>
      </c>
      <c r="L10" s="1" t="s">
        <v>235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170</v>
      </c>
      <c r="R10" s="1" t="s">
        <v>236</v>
      </c>
      <c r="S10" s="1" t="s">
        <v>172</v>
      </c>
      <c r="T10" s="1" t="s">
        <v>173</v>
      </c>
      <c r="U10" s="1" t="s">
        <v>174</v>
      </c>
      <c r="V10" s="1" t="s">
        <v>175</v>
      </c>
    </row>
    <row r="11" s="1" customFormat="1" spans="1:22">
      <c r="A11" s="3">
        <v>999225531870077</v>
      </c>
      <c r="B11" s="1" t="s">
        <v>237</v>
      </c>
      <c r="C11" s="1" t="s">
        <v>238</v>
      </c>
      <c r="D11" s="1" t="s">
        <v>231</v>
      </c>
      <c r="E11" s="1" t="s">
        <v>239</v>
      </c>
      <c r="F11" s="1" t="s">
        <v>218</v>
      </c>
      <c r="G11" s="1" t="s">
        <v>196</v>
      </c>
      <c r="H11" s="1" t="s">
        <v>164</v>
      </c>
      <c r="I11" s="1" t="s">
        <v>240</v>
      </c>
      <c r="J11" s="1" t="s">
        <v>30</v>
      </c>
      <c r="K11" s="1" t="s">
        <v>241</v>
      </c>
      <c r="L11" s="1" t="s">
        <v>241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170</v>
      </c>
      <c r="R11" s="1" t="s">
        <v>242</v>
      </c>
      <c r="S11" s="1" t="s">
        <v>172</v>
      </c>
      <c r="T11" s="1" t="s">
        <v>173</v>
      </c>
      <c r="U11" s="1" t="s">
        <v>174</v>
      </c>
      <c r="V11" s="1" t="s">
        <v>175</v>
      </c>
    </row>
    <row r="12" s="1" customFormat="1" spans="1:22">
      <c r="A12" s="3">
        <v>999225511702194</v>
      </c>
      <c r="B12" s="1" t="s">
        <v>243</v>
      </c>
      <c r="C12" s="1" t="s">
        <v>244</v>
      </c>
      <c r="D12" s="1" t="s">
        <v>231</v>
      </c>
      <c r="E12" s="1" t="s">
        <v>245</v>
      </c>
      <c r="F12" s="1" t="s">
        <v>246</v>
      </c>
      <c r="G12" s="1" t="s">
        <v>163</v>
      </c>
      <c r="H12" s="1" t="s">
        <v>164</v>
      </c>
      <c r="I12" s="1" t="s">
        <v>247</v>
      </c>
      <c r="J12" s="1" t="s">
        <v>30</v>
      </c>
      <c r="K12" s="1" t="s">
        <v>248</v>
      </c>
      <c r="L12" s="1" t="s">
        <v>248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170</v>
      </c>
      <c r="R12" s="1" t="s">
        <v>249</v>
      </c>
      <c r="S12" s="1" t="s">
        <v>172</v>
      </c>
      <c r="T12" s="1" t="s">
        <v>173</v>
      </c>
      <c r="U12" s="1" t="s">
        <v>174</v>
      </c>
      <c r="V12" s="1" t="s">
        <v>175</v>
      </c>
    </row>
    <row r="13" s="1" customFormat="1" spans="1:22">
      <c r="A13" s="3">
        <v>999225391776976</v>
      </c>
      <c r="B13" s="1" t="s">
        <v>250</v>
      </c>
      <c r="C13" s="1" t="s">
        <v>251</v>
      </c>
      <c r="D13" s="1" t="s">
        <v>231</v>
      </c>
      <c r="E13" s="1" t="s">
        <v>252</v>
      </c>
      <c r="F13" s="1" t="s">
        <v>162</v>
      </c>
      <c r="G13" s="1" t="s">
        <v>180</v>
      </c>
      <c r="H13" s="1" t="s">
        <v>164</v>
      </c>
      <c r="I13" s="1" t="s">
        <v>253</v>
      </c>
      <c r="J13" s="1" t="s">
        <v>30</v>
      </c>
      <c r="K13" s="1" t="s">
        <v>254</v>
      </c>
      <c r="L13" s="1" t="s">
        <v>254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170</v>
      </c>
      <c r="R13" s="1" t="s">
        <v>255</v>
      </c>
      <c r="S13" s="1" t="s">
        <v>172</v>
      </c>
      <c r="T13" s="1" t="s">
        <v>173</v>
      </c>
      <c r="U13" s="1" t="s">
        <v>174</v>
      </c>
      <c r="V13" s="1" t="s">
        <v>175</v>
      </c>
    </row>
    <row r="14" s="1" customFormat="1" spans="1:22">
      <c r="A14" s="3">
        <v>999225255660438</v>
      </c>
      <c r="B14" s="1" t="s">
        <v>256</v>
      </c>
      <c r="C14" s="1" t="s">
        <v>257</v>
      </c>
      <c r="D14" s="1" t="s">
        <v>160</v>
      </c>
      <c r="E14" s="1" t="s">
        <v>258</v>
      </c>
      <c r="F14" s="1" t="s">
        <v>246</v>
      </c>
      <c r="G14" s="1" t="s">
        <v>180</v>
      </c>
      <c r="H14" s="1" t="s">
        <v>164</v>
      </c>
      <c r="I14" s="1" t="s">
        <v>259</v>
      </c>
      <c r="J14" s="1" t="s">
        <v>30</v>
      </c>
      <c r="K14" s="1" t="s">
        <v>260</v>
      </c>
      <c r="L14" s="1" t="s">
        <v>260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170</v>
      </c>
      <c r="R14" s="1" t="s">
        <v>261</v>
      </c>
      <c r="S14" s="1" t="s">
        <v>172</v>
      </c>
      <c r="T14" s="1" t="s">
        <v>173</v>
      </c>
      <c r="U14" s="1" t="s">
        <v>174</v>
      </c>
      <c r="V14" s="1" t="s">
        <v>175</v>
      </c>
    </row>
    <row r="15" s="1" customFormat="1" spans="1:22">
      <c r="A15" s="3">
        <v>999225219694138</v>
      </c>
      <c r="B15" s="1" t="s">
        <v>262</v>
      </c>
      <c r="C15" s="1" t="s">
        <v>263</v>
      </c>
      <c r="D15" s="1" t="s">
        <v>231</v>
      </c>
      <c r="E15" s="1" t="s">
        <v>264</v>
      </c>
      <c r="F15" s="1" t="s">
        <v>162</v>
      </c>
      <c r="G15" s="1" t="s">
        <v>163</v>
      </c>
      <c r="H15" s="1" t="s">
        <v>164</v>
      </c>
      <c r="I15" s="1" t="s">
        <v>265</v>
      </c>
      <c r="J15" s="1" t="s">
        <v>30</v>
      </c>
      <c r="K15" s="1" t="s">
        <v>266</v>
      </c>
      <c r="L15" s="1" t="s">
        <v>266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170</v>
      </c>
      <c r="R15" s="1" t="s">
        <v>267</v>
      </c>
      <c r="S15" s="1" t="s">
        <v>172</v>
      </c>
      <c r="T15" s="1" t="s">
        <v>173</v>
      </c>
      <c r="U15" s="1" t="s">
        <v>174</v>
      </c>
      <c r="V15" s="1" t="s">
        <v>175</v>
      </c>
    </row>
    <row r="16" s="1" customFormat="1" spans="1:22">
      <c r="A16" s="3">
        <v>999225214498528</v>
      </c>
      <c r="B16" s="1" t="s">
        <v>262</v>
      </c>
      <c r="C16" s="1" t="s">
        <v>268</v>
      </c>
      <c r="D16" s="1" t="s">
        <v>231</v>
      </c>
      <c r="E16" s="1" t="s">
        <v>269</v>
      </c>
      <c r="F16" s="1" t="s">
        <v>270</v>
      </c>
      <c r="G16" s="1" t="s">
        <v>271</v>
      </c>
      <c r="H16" s="1" t="s">
        <v>164</v>
      </c>
      <c r="I16" s="1" t="s">
        <v>272</v>
      </c>
      <c r="J16" s="1" t="s">
        <v>30</v>
      </c>
      <c r="K16" s="1" t="s">
        <v>273</v>
      </c>
      <c r="L16" s="1" t="s">
        <v>273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170</v>
      </c>
      <c r="R16" s="1" t="s">
        <v>274</v>
      </c>
      <c r="S16" s="1" t="s">
        <v>172</v>
      </c>
      <c r="T16" s="1" t="s">
        <v>173</v>
      </c>
      <c r="U16" s="1" t="s">
        <v>174</v>
      </c>
      <c r="V16" s="1" t="s">
        <v>175</v>
      </c>
    </row>
    <row r="17" s="1" customFormat="1" spans="1:22">
      <c r="A17" s="3">
        <v>999225186189125</v>
      </c>
      <c r="B17" s="1" t="s">
        <v>275</v>
      </c>
      <c r="C17" s="1" t="s">
        <v>276</v>
      </c>
      <c r="D17" s="1" t="s">
        <v>277</v>
      </c>
      <c r="E17" s="1" t="s">
        <v>278</v>
      </c>
      <c r="F17" s="1" t="s">
        <v>218</v>
      </c>
      <c r="G17" s="1" t="s">
        <v>180</v>
      </c>
      <c r="H17" s="1" t="s">
        <v>164</v>
      </c>
      <c r="I17" s="1" t="s">
        <v>279</v>
      </c>
      <c r="J17" s="1" t="s">
        <v>30</v>
      </c>
      <c r="K17" s="1" t="s">
        <v>280</v>
      </c>
      <c r="L17" s="1" t="s">
        <v>280</v>
      </c>
      <c r="M17" s="1" t="s">
        <v>167</v>
      </c>
      <c r="N17" s="1" t="s">
        <v>167</v>
      </c>
      <c r="O17" s="1" t="s">
        <v>168</v>
      </c>
      <c r="P17" s="1" t="s">
        <v>169</v>
      </c>
      <c r="Q17" s="1" t="s">
        <v>170</v>
      </c>
      <c r="R17" s="1" t="s">
        <v>281</v>
      </c>
      <c r="S17" s="1" t="s">
        <v>172</v>
      </c>
      <c r="T17" s="1" t="s">
        <v>173</v>
      </c>
      <c r="U17" s="1" t="s">
        <v>174</v>
      </c>
      <c r="V17" s="1" t="s">
        <v>175</v>
      </c>
    </row>
    <row r="18" s="1" customFormat="1" spans="1:22">
      <c r="A18" s="3">
        <v>999225175103361</v>
      </c>
      <c r="B18" s="1" t="s">
        <v>282</v>
      </c>
      <c r="C18" s="1" t="s">
        <v>283</v>
      </c>
      <c r="D18" s="1" t="s">
        <v>284</v>
      </c>
      <c r="E18" s="1" t="s">
        <v>285</v>
      </c>
      <c r="F18" s="1" t="s">
        <v>246</v>
      </c>
      <c r="G18" s="1" t="s">
        <v>180</v>
      </c>
      <c r="H18" s="1" t="s">
        <v>164</v>
      </c>
      <c r="I18" s="1" t="s">
        <v>286</v>
      </c>
      <c r="J18" s="1" t="s">
        <v>30</v>
      </c>
      <c r="K18" s="1" t="s">
        <v>287</v>
      </c>
      <c r="L18" s="1" t="s">
        <v>287</v>
      </c>
      <c r="M18" s="1" t="s">
        <v>167</v>
      </c>
      <c r="N18" s="1" t="s">
        <v>167</v>
      </c>
      <c r="O18" s="1" t="s">
        <v>168</v>
      </c>
      <c r="P18" s="1" t="s">
        <v>169</v>
      </c>
      <c r="Q18" s="1" t="s">
        <v>170</v>
      </c>
      <c r="R18" s="1" t="s">
        <v>288</v>
      </c>
      <c r="S18" s="1" t="s">
        <v>172</v>
      </c>
      <c r="T18" s="1" t="s">
        <v>173</v>
      </c>
      <c r="U18" s="1" t="s">
        <v>174</v>
      </c>
      <c r="V18" s="1" t="s">
        <v>175</v>
      </c>
    </row>
    <row r="19" s="1" customFormat="1" spans="1:22">
      <c r="A19" s="3">
        <v>999225164383705</v>
      </c>
      <c r="B19" s="1" t="s">
        <v>289</v>
      </c>
      <c r="C19" s="1" t="s">
        <v>290</v>
      </c>
      <c r="D19" s="1" t="s">
        <v>291</v>
      </c>
      <c r="E19" s="1" t="s">
        <v>292</v>
      </c>
      <c r="F19" s="1" t="s">
        <v>196</v>
      </c>
      <c r="G19" s="1" t="s">
        <v>270</v>
      </c>
      <c r="H19" s="1" t="s">
        <v>164</v>
      </c>
      <c r="I19" s="1" t="s">
        <v>293</v>
      </c>
      <c r="J19" s="1" t="s">
        <v>30</v>
      </c>
      <c r="K19" s="1" t="s">
        <v>294</v>
      </c>
      <c r="L19" s="1" t="s">
        <v>294</v>
      </c>
      <c r="M19" s="1" t="s">
        <v>167</v>
      </c>
      <c r="N19" s="1" t="s">
        <v>167</v>
      </c>
      <c r="O19" s="1" t="s">
        <v>168</v>
      </c>
      <c r="P19" s="1" t="s">
        <v>169</v>
      </c>
      <c r="Q19" s="1" t="s">
        <v>170</v>
      </c>
      <c r="R19" s="1" t="s">
        <v>295</v>
      </c>
      <c r="S19" s="1" t="s">
        <v>172</v>
      </c>
      <c r="T19" s="1" t="s">
        <v>173</v>
      </c>
      <c r="U19" s="1" t="s">
        <v>174</v>
      </c>
      <c r="V19" s="1" t="s">
        <v>222</v>
      </c>
    </row>
    <row r="20" s="1" customFormat="1" spans="1:22">
      <c r="A20" s="3">
        <v>999224060044687</v>
      </c>
      <c r="B20" s="1" t="s">
        <v>296</v>
      </c>
      <c r="C20" s="1" t="s">
        <v>297</v>
      </c>
      <c r="D20" s="1" t="s">
        <v>178</v>
      </c>
      <c r="E20" s="1" t="s">
        <v>298</v>
      </c>
      <c r="F20" s="1" t="s">
        <v>163</v>
      </c>
      <c r="G20" s="1" t="s">
        <v>181</v>
      </c>
      <c r="H20" s="1" t="s">
        <v>164</v>
      </c>
      <c r="I20" s="1" t="s">
        <v>299</v>
      </c>
      <c r="J20" s="1" t="s">
        <v>30</v>
      </c>
      <c r="K20" s="1" t="s">
        <v>300</v>
      </c>
      <c r="L20" s="1" t="s">
        <v>300</v>
      </c>
      <c r="M20" s="1" t="s">
        <v>167</v>
      </c>
      <c r="N20" s="1" t="s">
        <v>167</v>
      </c>
      <c r="O20" s="1" t="s">
        <v>168</v>
      </c>
      <c r="P20" s="1" t="s">
        <v>169</v>
      </c>
      <c r="Q20" s="1" t="s">
        <v>170</v>
      </c>
      <c r="R20" s="1" t="s">
        <v>301</v>
      </c>
      <c r="S20" s="1" t="s">
        <v>172</v>
      </c>
      <c r="T20" s="1" t="s">
        <v>173</v>
      </c>
      <c r="U20" s="1" t="s">
        <v>174</v>
      </c>
      <c r="V20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2023-08-28T06:17:48Z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