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对账!$1:$19</definedName>
  </definedNames>
  <calcPr calcId="144525"/>
</workbook>
</file>

<file path=xl/sharedStrings.xml><?xml version="1.0" encoding="utf-8"?>
<sst xmlns="http://schemas.openxmlformats.org/spreadsheetml/2006/main" count="502" uniqueCount="193">
  <si>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</si>
  <si>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</si>
  <si>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</si>
  <si>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</si>
  <si>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</si>
  <si>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</si>
  <si>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</si>
  <si>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</si>
  <si>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</si>
  <si>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</si>
  <si>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</si>
  <si>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</si>
  <si>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</si>
  <si>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</si>
  <si>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</si>
  <si>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</si>
  <si>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</si>
  <si>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</si>
  <si>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</si>
  <si>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</si>
  <si>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</si>
  <si>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</si>
  <si>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</si>
  <si>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</si>
  <si>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</si>
  <si>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999225799366593	</t>
  </si>
  <si>
    <t>Ctrip</t>
  </si>
  <si>
    <t>正常</t>
  </si>
  <si>
    <t>[大连]锦江之星(大连北站店)(80246844)</t>
  </si>
  <si>
    <t>商务房A&lt;2人入住&gt;</t>
  </si>
  <si>
    <t>CNY</t>
  </si>
  <si>
    <t>谷力仪</t>
  </si>
  <si>
    <t>CA13744230826CNY</t>
  </si>
  <si>
    <t>未提现</t>
  </si>
  <si>
    <t>携程开票</t>
  </si>
  <si>
    <t xml:space="preserve">3730196	</t>
  </si>
  <si>
    <t xml:space="preserve">105549788524	</t>
  </si>
  <si>
    <t xml:space="preserve">999225931557817	</t>
  </si>
  <si>
    <t>[成县]尚客优酒店(成县汽车站店)(92484222)</t>
  </si>
  <si>
    <t>高级大床房&lt;至多8间&gt;&lt;2人入住&gt;</t>
  </si>
  <si>
    <t>霍光裕</t>
  </si>
  <si>
    <t xml:space="preserve">3755485	</t>
  </si>
  <si>
    <t xml:space="preserve">(THK)YD04028230809133515717;	</t>
  </si>
  <si>
    <t xml:space="preserve">999225937362369	</t>
  </si>
  <si>
    <t>[成都]德馨客栈(成都骡马市地铁站店)(76295682)</t>
  </si>
  <si>
    <t>豪华标间&lt;2人入住&gt;</t>
  </si>
  <si>
    <t>牛睿</t>
  </si>
  <si>
    <t>CA13744230827CNY</t>
  </si>
  <si>
    <t xml:space="preserve">3757544	</t>
  </si>
  <si>
    <t xml:space="preserve">1234	</t>
  </si>
  <si>
    <t>退单</t>
  </si>
  <si>
    <t xml:space="preserve">999225679993717	</t>
  </si>
  <si>
    <t>[淄博]格林豪泰(淄博火车站金晶大道万象汇店)(80245884)</t>
  </si>
  <si>
    <t>双床房&lt;2人入住&gt;</t>
  </si>
  <si>
    <t>王菁敏</t>
  </si>
  <si>
    <t>CA13744230828CNY</t>
  </si>
  <si>
    <t xml:space="preserve">3704955	</t>
  </si>
  <si>
    <t xml:space="preserve">(GRT)89787645;	</t>
  </si>
  <si>
    <t xml:space="preserve">999225933572241	</t>
  </si>
  <si>
    <t>[象山]喆啡酒店(象山店)(82341372)</t>
  </si>
  <si>
    <t>啡凡大床房&lt;2人入住&gt;</t>
  </si>
  <si>
    <t>周旭辉</t>
  </si>
  <si>
    <t xml:space="preserve">3756075	</t>
  </si>
  <si>
    <t xml:space="preserve">	</t>
  </si>
  <si>
    <t>取消</t>
  </si>
  <si>
    <t xml:space="preserve">999225954920261	</t>
  </si>
  <si>
    <t>[道真]道真两江假日丽呈酒店(82807418)</t>
  </si>
  <si>
    <t>高级双床房&lt;至多8间&gt;&lt;90天内可预订&gt;&lt;2人入住&gt;&lt;早餐&gt;</t>
  </si>
  <si>
    <t>李昱杉</t>
  </si>
  <si>
    <t xml:space="preserve">3762078	</t>
  </si>
  <si>
    <t xml:space="preserve">5799630	</t>
  </si>
  <si>
    <t xml:space="preserve">999225975494630	</t>
  </si>
  <si>
    <t>[桂林]格林豪泰酒店(桂林临桂金山广场步行街店)(80248919)</t>
  </si>
  <si>
    <t>标准双床房&lt;2人入住&gt;</t>
  </si>
  <si>
    <t>潘晓锋</t>
  </si>
  <si>
    <t xml:space="preserve">3764167	</t>
  </si>
  <si>
    <t xml:space="preserve">(GRT)90379034;	</t>
  </si>
  <si>
    <t xml:space="preserve">999225977147394	</t>
  </si>
  <si>
    <t>赵鑫,周丹</t>
  </si>
  <si>
    <t xml:space="preserve">3764810	</t>
  </si>
  <si>
    <t xml:space="preserve">5804654	</t>
  </si>
  <si>
    <t xml:space="preserve">999225977616071	</t>
  </si>
  <si>
    <t xml:space="preserve">3764890	</t>
  </si>
  <si>
    <t xml:space="preserve">999225980558653	</t>
  </si>
  <si>
    <t>[淮安]格林豪泰(淮安开发区深圳东路西游乐园店)(80244616)</t>
  </si>
  <si>
    <t>商务标准间&lt;至多8间&gt;&lt;2人入住&gt;</t>
  </si>
  <si>
    <t>柏杨</t>
  </si>
  <si>
    <t xml:space="preserve">3765780	</t>
  </si>
  <si>
    <t xml:space="preserve">(GRT)90394813;	</t>
  </si>
  <si>
    <t xml:space="preserve">999225985181565	</t>
  </si>
  <si>
    <t>[青岛]尚客优酒店(青岛富春江路石油大学店)(80249374)</t>
  </si>
  <si>
    <t>刘树朋</t>
  </si>
  <si>
    <t xml:space="preserve">3767726	</t>
  </si>
  <si>
    <t xml:space="preserve">(THK)YD00965230811204731085;	</t>
  </si>
  <si>
    <t xml:space="preserve">999225985491662	</t>
  </si>
  <si>
    <t>[襄汾]尚客优酒店(襄汾龙山路店)(77170910)</t>
  </si>
  <si>
    <t>静谧影视大床房&lt;2人入住&gt;</t>
  </si>
  <si>
    <t>苏雪菲</t>
  </si>
  <si>
    <t xml:space="preserve">3767829	</t>
  </si>
  <si>
    <t xml:space="preserve">(THK)YD03907230811213942893;	</t>
  </si>
  <si>
    <t xml:space="preserve">999225988283906	</t>
  </si>
  <si>
    <t>王富鑫</t>
  </si>
  <si>
    <t xml:space="preserve">3768114	</t>
  </si>
  <si>
    <t xml:space="preserve">(THK)YD04028230811223229444;	</t>
  </si>
  <si>
    <t xml:space="preserve">999225990441184	</t>
  </si>
  <si>
    <t>[深圳]深圳丽都酒店(76255227)</t>
  </si>
  <si>
    <t>陈东清</t>
  </si>
  <si>
    <t xml:space="preserve">3768408	</t>
  </si>
  <si>
    <t>，</t>
  </si>
  <si>
    <t>3167 CNY</t>
  </si>
  <si>
    <t>A230828091908481</t>
  </si>
  <si>
    <t>总计：3167元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</si>
  <si>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</si>
  <si>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</si>
  <si>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</si>
  <si>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</si>
  <si>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</si>
  <si>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</si>
  <si>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</si>
  <si>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</si>
  <si>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</si>
  <si>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</si>
  <si>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</si>
  <si>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</si>
  <si>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</si>
  <si>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</si>
  <si>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</si>
  <si>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</si>
  <si>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</si>
  <si>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</si>
  <si>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</si>
  <si>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2023-08-11</t>
  </si>
  <si>
    <t>3768408</t>
  </si>
  <si>
    <t>深圳丽都酒店</t>
  </si>
  <si>
    <t>2023-08-12</t>
  </si>
  <si>
    <t>2023-08-13</t>
  </si>
  <si>
    <t>退房日月结</t>
  </si>
  <si>
    <t>339.00</t>
  </si>
  <si>
    <t>RMB</t>
  </si>
  <si>
    <t>0</t>
  </si>
  <si>
    <t>0.00</t>
  </si>
  <si>
    <t>携程汇登国内直连</t>
  </si>
  <si>
    <t>01.011264</t>
  </si>
  <si>
    <t>2023-08-11 23:47:05</t>
  </si>
  <si>
    <t>否</t>
  </si>
  <si>
    <t>广州汇登信息科技有限公司</t>
  </si>
  <si>
    <t>直连</t>
  </si>
  <si>
    <t>中国</t>
  </si>
  <si>
    <t>3767829</t>
  </si>
  <si>
    <t>尚客优连锁酒店(襄汾龙山路店)</t>
  </si>
  <si>
    <t>141.00</t>
  </si>
  <si>
    <t>2023-08-11 21:39:44</t>
  </si>
  <si>
    <t>3767726</t>
  </si>
  <si>
    <t>尚客优快捷酒店（青岛开发区富春江路石油大学店）</t>
  </si>
  <si>
    <t>401.00</t>
  </si>
  <si>
    <t>2023-08-11 20:47:32</t>
  </si>
  <si>
    <t>3765780</t>
  </si>
  <si>
    <t>格林豪泰(淮安开发区深圳东路西游乐园店)</t>
  </si>
  <si>
    <t>164.00</t>
  </si>
  <si>
    <t>2023-08-11 13:05:07</t>
  </si>
  <si>
    <t>3764810</t>
  </si>
  <si>
    <t>道真两江假日丽呈酒店</t>
  </si>
  <si>
    <t>504.00</t>
  </si>
  <si>
    <t>2023-08-11 09:14:14</t>
  </si>
  <si>
    <t>3764167</t>
  </si>
  <si>
    <t>格林豪泰酒店(桂林临桂金山广场步行街店)</t>
  </si>
  <si>
    <t>129.00</t>
  </si>
  <si>
    <t>2023-08-11 01:20:42</t>
  </si>
  <si>
    <t>2023-08-10</t>
  </si>
  <si>
    <t>3762078</t>
  </si>
  <si>
    <t>252.00</t>
  </si>
  <si>
    <t>2023-08-10 18:54:42</t>
  </si>
  <si>
    <t>2023-08-09</t>
  </si>
  <si>
    <t>3757544</t>
  </si>
  <si>
    <t>德馨客栈(成都骡马市地铁站店)</t>
  </si>
  <si>
    <t>316.00</t>
  </si>
  <si>
    <t>156.00</t>
  </si>
  <si>
    <t>-160</t>
  </si>
  <si>
    <t>2023-08-09 20:20:48</t>
  </si>
  <si>
    <t>3755485</t>
  </si>
  <si>
    <t>尚客优连锁酒店(成县汽车站店)</t>
  </si>
  <si>
    <t>124.00</t>
  </si>
  <si>
    <t>2023-08-09 13:35:16</t>
  </si>
  <si>
    <t>2023-08-03</t>
  </si>
  <si>
    <t>3730196</t>
  </si>
  <si>
    <t>锦江之星(大连北站店)</t>
  </si>
  <si>
    <t>433.00</t>
  </si>
  <si>
    <t>2023-08-03 23:15:43</t>
  </si>
  <si>
    <t>2023-07-29</t>
  </si>
  <si>
    <t>3704955</t>
  </si>
  <si>
    <t>格林豪泰(淄博火车站金晶大道万象汇店)</t>
  </si>
  <si>
    <t>524.00</t>
  </si>
  <si>
    <t>2023-07-29 23:28:40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</si>
</sst>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C43" sqref="C43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45148</v>
      </c>
      <c r="G2" s="6">
        <v>45149</v>
      </c>
      <c r="H2" s="4">
        <v>1</v>
      </c>
      <c r="I2" s="4">
        <v>1</v>
      </c>
      <c r="J2" s="4">
        <v>1</v>
      </c>
      <c r="K2" s="4" t="s">
        <v>30</v>
      </c>
      <c r="L2" s="4">
        <v>433</v>
      </c>
      <c r="M2" s="4">
        <v>433</v>
      </c>
      <c r="N2" s="4" t="s">
        <v>31</v>
      </c>
      <c r="O2" s="4" t="s">
        <v>32</v>
      </c>
      <c r="P2" s="4" t="s">
        <v>33</v>
      </c>
      <c r="Q2" s="4">
        <v>0</v>
      </c>
      <c r="R2" s="7">
        <v>45141</v>
      </c>
      <c r="S2" s="6">
        <v>45164</v>
      </c>
      <c r="T2" s="4" t="s">
        <v>34</v>
      </c>
      <c r="U2" s="4">
        <v>433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45148</v>
      </c>
      <c r="G3" s="6">
        <v>45149</v>
      </c>
      <c r="H3" s="4">
        <v>1</v>
      </c>
      <c r="I3" s="4">
        <v>1</v>
      </c>
      <c r="J3" s="4">
        <v>1</v>
      </c>
      <c r="K3" s="4" t="s">
        <v>30</v>
      </c>
      <c r="L3" s="4">
        <v>124</v>
      </c>
      <c r="M3" s="4">
        <v>124</v>
      </c>
      <c r="N3" s="4" t="s">
        <v>40</v>
      </c>
      <c r="O3" s="4" t="s">
        <v>32</v>
      </c>
      <c r="P3" s="4" t="s">
        <v>33</v>
      </c>
      <c r="Q3" s="4">
        <v>0</v>
      </c>
      <c r="R3" s="7">
        <v>45147.0000115741</v>
      </c>
      <c r="S3" s="6">
        <v>45164</v>
      </c>
      <c r="T3" s="4" t="s">
        <v>34</v>
      </c>
      <c r="U3" s="4">
        <v>124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45148</v>
      </c>
      <c r="G4" s="6">
        <v>45150</v>
      </c>
      <c r="H4" s="4">
        <v>1</v>
      </c>
      <c r="I4" s="4">
        <v>2</v>
      </c>
      <c r="J4" s="4">
        <v>2</v>
      </c>
      <c r="K4" s="4" t="s">
        <v>30</v>
      </c>
      <c r="L4" s="4">
        <v>316</v>
      </c>
      <c r="M4" s="4">
        <v>316</v>
      </c>
      <c r="N4" s="4" t="s">
        <v>46</v>
      </c>
      <c r="O4" s="4" t="s">
        <v>47</v>
      </c>
      <c r="P4" s="4" t="s">
        <v>33</v>
      </c>
      <c r="Q4" s="4">
        <v>0</v>
      </c>
      <c r="R4" s="7">
        <v>45147.0000115741</v>
      </c>
      <c r="S4" s="6">
        <v>45165</v>
      </c>
      <c r="T4" s="4" t="s">
        <v>34</v>
      </c>
      <c r="U4" s="4">
        <v>316</v>
      </c>
      <c r="V4" s="4">
        <v>0</v>
      </c>
      <c r="W4" s="4">
        <v>0</v>
      </c>
      <c r="X4" s="4" t="s">
        <v>48</v>
      </c>
      <c r="Y4" s="4" t="s">
        <v>49</v>
      </c>
    </row>
    <row r="5" s="4" customFormat="1" spans="1:25">
      <c r="A5" s="4" t="s">
        <v>43</v>
      </c>
      <c r="B5" s="4" t="s">
        <v>26</v>
      </c>
      <c r="C5" s="4" t="s">
        <v>50</v>
      </c>
      <c r="D5" s="4" t="s">
        <v>44</v>
      </c>
      <c r="E5" s="4" t="s">
        <v>45</v>
      </c>
      <c r="F5" s="6">
        <v>45148</v>
      </c>
      <c r="G5" s="6">
        <v>45150</v>
      </c>
      <c r="H5" s="4">
        <v>1</v>
      </c>
      <c r="I5" s="4">
        <v>2</v>
      </c>
      <c r="J5" s="4">
        <v>2</v>
      </c>
      <c r="K5" s="4" t="s">
        <v>30</v>
      </c>
      <c r="L5" s="4">
        <v>-160</v>
      </c>
      <c r="M5" s="4">
        <v>-160</v>
      </c>
      <c r="N5" s="4" t="s">
        <v>46</v>
      </c>
      <c r="O5" s="4" t="s">
        <v>47</v>
      </c>
      <c r="P5" s="4" t="s">
        <v>33</v>
      </c>
      <c r="Q5" s="4">
        <v>0</v>
      </c>
      <c r="R5" s="7">
        <v>45147.8476851852</v>
      </c>
      <c r="S5" s="6">
        <v>45165</v>
      </c>
      <c r="T5" s="4" t="s">
        <v>34</v>
      </c>
      <c r="U5" s="4">
        <v>-160</v>
      </c>
      <c r="V5" s="4">
        <v>0</v>
      </c>
      <c r="W5" s="4">
        <v>0</v>
      </c>
      <c r="X5" s="4" t="s">
        <v>48</v>
      </c>
      <c r="Y5" s="4" t="s">
        <v>49</v>
      </c>
    </row>
    <row r="6" s="4" customFormat="1" spans="1:25">
      <c r="A6" s="4" t="s">
        <v>51</v>
      </c>
      <c r="B6" s="4" t="s">
        <v>26</v>
      </c>
      <c r="C6" s="4" t="s">
        <v>27</v>
      </c>
      <c r="D6" s="4" t="s">
        <v>52</v>
      </c>
      <c r="E6" s="4" t="s">
        <v>53</v>
      </c>
      <c r="F6" s="6">
        <v>45149</v>
      </c>
      <c r="G6" s="6">
        <v>45151</v>
      </c>
      <c r="H6" s="4">
        <v>1</v>
      </c>
      <c r="I6" s="4">
        <v>2</v>
      </c>
      <c r="J6" s="4">
        <v>2</v>
      </c>
      <c r="K6" s="4" t="s">
        <v>30</v>
      </c>
      <c r="L6" s="4">
        <v>524</v>
      </c>
      <c r="M6" s="4">
        <v>524</v>
      </c>
      <c r="N6" s="4" t="s">
        <v>54</v>
      </c>
      <c r="O6" s="4" t="s">
        <v>55</v>
      </c>
      <c r="P6" s="4" t="s">
        <v>33</v>
      </c>
      <c r="Q6" s="4">
        <v>0</v>
      </c>
      <c r="R6" s="7">
        <v>45136.0000115741</v>
      </c>
      <c r="S6" s="6">
        <v>45166</v>
      </c>
      <c r="T6" s="4" t="s">
        <v>34</v>
      </c>
      <c r="U6" s="4">
        <v>524</v>
      </c>
      <c r="V6" s="4">
        <v>0</v>
      </c>
      <c r="W6" s="4">
        <v>0</v>
      </c>
      <c r="X6" s="4" t="s">
        <v>56</v>
      </c>
      <c r="Y6" s="4" t="s">
        <v>57</v>
      </c>
    </row>
    <row r="7" s="4" customFormat="1" spans="1:25">
      <c r="A7" s="4" t="s">
        <v>58</v>
      </c>
      <c r="B7" s="4" t="s">
        <v>26</v>
      </c>
      <c r="C7" s="4" t="s">
        <v>27</v>
      </c>
      <c r="D7" s="4" t="s">
        <v>59</v>
      </c>
      <c r="E7" s="4" t="s">
        <v>60</v>
      </c>
      <c r="F7" s="6">
        <v>45150</v>
      </c>
      <c r="G7" s="6">
        <v>45151</v>
      </c>
      <c r="H7" s="4">
        <v>1</v>
      </c>
      <c r="I7" s="4">
        <v>1</v>
      </c>
      <c r="J7" s="4">
        <v>1</v>
      </c>
      <c r="K7" s="4" t="s">
        <v>30</v>
      </c>
      <c r="L7" s="4">
        <v>206</v>
      </c>
      <c r="M7" s="4">
        <v>206</v>
      </c>
      <c r="N7" s="4" t="s">
        <v>61</v>
      </c>
      <c r="O7" s="4" t="s">
        <v>55</v>
      </c>
      <c r="P7" s="4" t="s">
        <v>33</v>
      </c>
      <c r="Q7" s="4">
        <v>0</v>
      </c>
      <c r="R7" s="7">
        <v>45147.0000115741</v>
      </c>
      <c r="S7" s="6">
        <v>45166</v>
      </c>
      <c r="T7" s="4" t="s">
        <v>34</v>
      </c>
      <c r="U7" s="4">
        <v>206</v>
      </c>
      <c r="V7" s="4">
        <v>0</v>
      </c>
      <c r="W7" s="4">
        <v>0</v>
      </c>
      <c r="X7" s="4" t="s">
        <v>62</v>
      </c>
      <c r="Y7" s="4" t="s">
        <v>63</v>
      </c>
    </row>
    <row r="8" s="4" customFormat="1" spans="1:25">
      <c r="A8" s="4" t="s">
        <v>58</v>
      </c>
      <c r="B8" s="4" t="s">
        <v>26</v>
      </c>
      <c r="C8" s="4" t="s">
        <v>64</v>
      </c>
      <c r="D8" s="4" t="s">
        <v>59</v>
      </c>
      <c r="E8" s="4" t="s">
        <v>60</v>
      </c>
      <c r="F8" s="6">
        <v>45150</v>
      </c>
      <c r="G8" s="6">
        <v>45151</v>
      </c>
      <c r="H8" s="4">
        <v>1</v>
      </c>
      <c r="I8" s="4">
        <v>1</v>
      </c>
      <c r="J8" s="4">
        <v>1</v>
      </c>
      <c r="K8" s="4" t="s">
        <v>30</v>
      </c>
      <c r="L8" s="4">
        <v>-206</v>
      </c>
      <c r="M8" s="4">
        <v>-206</v>
      </c>
      <c r="N8" s="4" t="s">
        <v>61</v>
      </c>
      <c r="O8" s="4" t="s">
        <v>55</v>
      </c>
      <c r="P8" s="4" t="s">
        <v>33</v>
      </c>
      <c r="Q8" s="4">
        <v>0</v>
      </c>
      <c r="R8" s="7">
        <v>45147.0000115741</v>
      </c>
      <c r="S8" s="6">
        <v>45166</v>
      </c>
      <c r="T8" s="4" t="s">
        <v>34</v>
      </c>
      <c r="U8" s="4">
        <v>-206</v>
      </c>
      <c r="V8" s="4">
        <v>0</v>
      </c>
      <c r="W8" s="4">
        <v>0</v>
      </c>
      <c r="X8" s="4" t="s">
        <v>62</v>
      </c>
      <c r="Y8" s="4" t="s">
        <v>63</v>
      </c>
    </row>
    <row r="9" s="4" customFormat="1" spans="1:25">
      <c r="A9" s="4" t="s">
        <v>65</v>
      </c>
      <c r="B9" s="4" t="s">
        <v>26</v>
      </c>
      <c r="C9" s="4" t="s">
        <v>27</v>
      </c>
      <c r="D9" s="4" t="s">
        <v>66</v>
      </c>
      <c r="E9" s="4" t="s">
        <v>67</v>
      </c>
      <c r="F9" s="6">
        <v>45150</v>
      </c>
      <c r="G9" s="6">
        <v>45151</v>
      </c>
      <c r="H9" s="4">
        <v>1</v>
      </c>
      <c r="I9" s="4">
        <v>1</v>
      </c>
      <c r="J9" s="4">
        <v>1</v>
      </c>
      <c r="K9" s="4" t="s">
        <v>30</v>
      </c>
      <c r="L9" s="4">
        <v>252</v>
      </c>
      <c r="M9" s="4">
        <v>252</v>
      </c>
      <c r="N9" s="4" t="s">
        <v>68</v>
      </c>
      <c r="O9" s="4" t="s">
        <v>55</v>
      </c>
      <c r="P9" s="4" t="s">
        <v>33</v>
      </c>
      <c r="Q9" s="4">
        <v>0</v>
      </c>
      <c r="R9" s="7">
        <v>45148.0000115741</v>
      </c>
      <c r="S9" s="6">
        <v>45166</v>
      </c>
      <c r="T9" s="4" t="s">
        <v>34</v>
      </c>
      <c r="U9" s="4">
        <v>252</v>
      </c>
      <c r="V9" s="4">
        <v>0</v>
      </c>
      <c r="W9" s="4">
        <v>0</v>
      </c>
      <c r="X9" s="4" t="s">
        <v>69</v>
      </c>
      <c r="Y9" s="4" t="s">
        <v>70</v>
      </c>
    </row>
    <row r="10" s="4" customFormat="1" spans="1:25">
      <c r="A10" s="4" t="s">
        <v>71</v>
      </c>
      <c r="B10" s="4" t="s">
        <v>26</v>
      </c>
      <c r="C10" s="4" t="s">
        <v>27</v>
      </c>
      <c r="D10" s="4" t="s">
        <v>72</v>
      </c>
      <c r="E10" s="4" t="s">
        <v>73</v>
      </c>
      <c r="F10" s="6">
        <v>45150</v>
      </c>
      <c r="G10" s="6">
        <v>45151</v>
      </c>
      <c r="H10" s="4">
        <v>1</v>
      </c>
      <c r="I10" s="4">
        <v>1</v>
      </c>
      <c r="J10" s="4">
        <v>1</v>
      </c>
      <c r="K10" s="4" t="s">
        <v>30</v>
      </c>
      <c r="L10" s="4">
        <v>129</v>
      </c>
      <c r="M10" s="4">
        <v>129</v>
      </c>
      <c r="N10" s="4" t="s">
        <v>74</v>
      </c>
      <c r="O10" s="4" t="s">
        <v>55</v>
      </c>
      <c r="P10" s="4" t="s">
        <v>33</v>
      </c>
      <c r="Q10" s="4">
        <v>0</v>
      </c>
      <c r="R10" s="7">
        <v>45149</v>
      </c>
      <c r="S10" s="6">
        <v>45166</v>
      </c>
      <c r="T10" s="4" t="s">
        <v>34</v>
      </c>
      <c r="U10" s="4">
        <v>129</v>
      </c>
      <c r="V10" s="4">
        <v>0</v>
      </c>
      <c r="W10" s="4">
        <v>0</v>
      </c>
      <c r="X10" s="4" t="s">
        <v>75</v>
      </c>
      <c r="Y10" s="4" t="s">
        <v>76</v>
      </c>
    </row>
    <row r="11" s="4" customFormat="1" spans="1:25">
      <c r="A11" s="4" t="s">
        <v>77</v>
      </c>
      <c r="B11" s="4" t="s">
        <v>26</v>
      </c>
      <c r="C11" s="4" t="s">
        <v>27</v>
      </c>
      <c r="D11" s="4" t="s">
        <v>66</v>
      </c>
      <c r="E11" s="4" t="s">
        <v>67</v>
      </c>
      <c r="F11" s="6">
        <v>45150</v>
      </c>
      <c r="G11" s="6">
        <v>45151</v>
      </c>
      <c r="H11" s="4">
        <v>2</v>
      </c>
      <c r="I11" s="4">
        <v>1</v>
      </c>
      <c r="J11" s="4">
        <v>2</v>
      </c>
      <c r="K11" s="4" t="s">
        <v>30</v>
      </c>
      <c r="L11" s="4">
        <v>504</v>
      </c>
      <c r="M11" s="4">
        <v>504</v>
      </c>
      <c r="N11" s="4" t="s">
        <v>78</v>
      </c>
      <c r="O11" s="4" t="s">
        <v>55</v>
      </c>
      <c r="P11" s="4" t="s">
        <v>33</v>
      </c>
      <c r="Q11" s="4">
        <v>0</v>
      </c>
      <c r="R11" s="7">
        <v>45149.0000115741</v>
      </c>
      <c r="S11" s="6">
        <v>45166</v>
      </c>
      <c r="T11" s="4" t="s">
        <v>34</v>
      </c>
      <c r="U11" s="4">
        <v>504</v>
      </c>
      <c r="V11" s="4">
        <v>0</v>
      </c>
      <c r="W11" s="4">
        <v>0</v>
      </c>
      <c r="X11" s="4" t="s">
        <v>79</v>
      </c>
      <c r="Y11" s="4" t="s">
        <v>80</v>
      </c>
    </row>
    <row r="12" s="4" customFormat="1" spans="1:25">
      <c r="A12" s="4" t="s">
        <v>81</v>
      </c>
      <c r="B12" s="4" t="s">
        <v>26</v>
      </c>
      <c r="C12" s="4" t="s">
        <v>27</v>
      </c>
      <c r="D12" s="4" t="s">
        <v>66</v>
      </c>
      <c r="E12" s="4" t="s">
        <v>67</v>
      </c>
      <c r="F12" s="6">
        <v>45150</v>
      </c>
      <c r="G12" s="6">
        <v>45151</v>
      </c>
      <c r="H12" s="4">
        <v>2</v>
      </c>
      <c r="I12" s="4">
        <v>1</v>
      </c>
      <c r="J12" s="4">
        <v>2</v>
      </c>
      <c r="K12" s="4" t="s">
        <v>30</v>
      </c>
      <c r="L12" s="4">
        <v>504</v>
      </c>
      <c r="M12" s="4">
        <v>504</v>
      </c>
      <c r="N12" s="4" t="s">
        <v>78</v>
      </c>
      <c r="O12" s="4" t="s">
        <v>55</v>
      </c>
      <c r="P12" s="4" t="s">
        <v>33</v>
      </c>
      <c r="Q12" s="4">
        <v>0</v>
      </c>
      <c r="R12" s="7">
        <v>45149</v>
      </c>
      <c r="S12" s="6">
        <v>45166</v>
      </c>
      <c r="T12" s="4" t="s">
        <v>34</v>
      </c>
      <c r="U12" s="4">
        <v>504</v>
      </c>
      <c r="V12" s="4">
        <v>0</v>
      </c>
      <c r="W12" s="4">
        <v>0</v>
      </c>
      <c r="X12" s="4" t="s">
        <v>82</v>
      </c>
      <c r="Y12" s="4" t="s">
        <v>63</v>
      </c>
    </row>
    <row r="13" s="4" customFormat="1" spans="1:25">
      <c r="A13" s="4" t="s">
        <v>81</v>
      </c>
      <c r="B13" s="4" t="s">
        <v>26</v>
      </c>
      <c r="C13" s="4" t="s">
        <v>64</v>
      </c>
      <c r="D13" s="4" t="s">
        <v>66</v>
      </c>
      <c r="E13" s="4" t="s">
        <v>67</v>
      </c>
      <c r="F13" s="6">
        <v>45150</v>
      </c>
      <c r="G13" s="6">
        <v>45151</v>
      </c>
      <c r="H13" s="4">
        <v>2</v>
      </c>
      <c r="I13" s="4">
        <v>1</v>
      </c>
      <c r="J13" s="4">
        <v>2</v>
      </c>
      <c r="K13" s="4" t="s">
        <v>30</v>
      </c>
      <c r="L13" s="4">
        <v>-504</v>
      </c>
      <c r="M13" s="4">
        <v>-504</v>
      </c>
      <c r="N13" s="4" t="s">
        <v>78</v>
      </c>
      <c r="O13" s="4" t="s">
        <v>55</v>
      </c>
      <c r="P13" s="4" t="s">
        <v>33</v>
      </c>
      <c r="Q13" s="4">
        <v>0</v>
      </c>
      <c r="R13" s="7">
        <v>45149</v>
      </c>
      <c r="S13" s="6">
        <v>45166</v>
      </c>
      <c r="T13" s="4" t="s">
        <v>34</v>
      </c>
      <c r="U13" s="4">
        <v>-504</v>
      </c>
      <c r="V13" s="4">
        <v>0</v>
      </c>
      <c r="W13" s="4">
        <v>0</v>
      </c>
      <c r="X13" s="4" t="s">
        <v>82</v>
      </c>
      <c r="Y13" s="4" t="s">
        <v>63</v>
      </c>
    </row>
    <row r="14" s="4" customFormat="1" spans="1:25">
      <c r="A14" s="4" t="s">
        <v>83</v>
      </c>
      <c r="B14" s="4" t="s">
        <v>26</v>
      </c>
      <c r="C14" s="4" t="s">
        <v>27</v>
      </c>
      <c r="D14" s="4" t="s">
        <v>84</v>
      </c>
      <c r="E14" s="4" t="s">
        <v>85</v>
      </c>
      <c r="F14" s="6">
        <v>45150</v>
      </c>
      <c r="G14" s="6">
        <v>45151</v>
      </c>
      <c r="H14" s="4">
        <v>1</v>
      </c>
      <c r="I14" s="4">
        <v>1</v>
      </c>
      <c r="J14" s="4">
        <v>1</v>
      </c>
      <c r="K14" s="4" t="s">
        <v>30</v>
      </c>
      <c r="L14" s="4">
        <v>164</v>
      </c>
      <c r="M14" s="4">
        <v>164</v>
      </c>
      <c r="N14" s="4" t="s">
        <v>86</v>
      </c>
      <c r="O14" s="4" t="s">
        <v>55</v>
      </c>
      <c r="P14" s="4" t="s">
        <v>33</v>
      </c>
      <c r="Q14" s="4">
        <v>0</v>
      </c>
      <c r="R14" s="7">
        <v>45149</v>
      </c>
      <c r="S14" s="6">
        <v>45166</v>
      </c>
      <c r="T14" s="4" t="s">
        <v>34</v>
      </c>
      <c r="U14" s="4">
        <v>164</v>
      </c>
      <c r="V14" s="4">
        <v>0</v>
      </c>
      <c r="W14" s="4">
        <v>0</v>
      </c>
      <c r="X14" s="4" t="s">
        <v>87</v>
      </c>
      <c r="Y14" s="4" t="s">
        <v>88</v>
      </c>
    </row>
    <row r="15" s="4" customFormat="1" spans="1:25">
      <c r="A15" s="4" t="s">
        <v>89</v>
      </c>
      <c r="B15" s="4" t="s">
        <v>26</v>
      </c>
      <c r="C15" s="4" t="s">
        <v>27</v>
      </c>
      <c r="D15" s="4" t="s">
        <v>90</v>
      </c>
      <c r="E15" s="4" t="s">
        <v>73</v>
      </c>
      <c r="F15" s="6">
        <v>45150</v>
      </c>
      <c r="G15" s="6">
        <v>45151</v>
      </c>
      <c r="H15" s="4">
        <v>1</v>
      </c>
      <c r="I15" s="4">
        <v>1</v>
      </c>
      <c r="J15" s="4">
        <v>1</v>
      </c>
      <c r="K15" s="4" t="s">
        <v>30</v>
      </c>
      <c r="L15" s="4">
        <v>401</v>
      </c>
      <c r="M15" s="4">
        <v>401</v>
      </c>
      <c r="N15" s="4" t="s">
        <v>91</v>
      </c>
      <c r="O15" s="4" t="s">
        <v>55</v>
      </c>
      <c r="P15" s="4" t="s">
        <v>33</v>
      </c>
      <c r="Q15" s="4">
        <v>0</v>
      </c>
      <c r="R15" s="7">
        <v>45149</v>
      </c>
      <c r="S15" s="6">
        <v>45166</v>
      </c>
      <c r="T15" s="4" t="s">
        <v>34</v>
      </c>
      <c r="U15" s="4">
        <v>401</v>
      </c>
      <c r="V15" s="4">
        <v>0</v>
      </c>
      <c r="W15" s="4">
        <v>0</v>
      </c>
      <c r="X15" s="4" t="s">
        <v>92</v>
      </c>
      <c r="Y15" s="4" t="s">
        <v>93</v>
      </c>
    </row>
    <row r="16" s="4" customFormat="1" spans="1:25">
      <c r="A16" s="4" t="s">
        <v>94</v>
      </c>
      <c r="B16" s="4" t="s">
        <v>26</v>
      </c>
      <c r="C16" s="4" t="s">
        <v>27</v>
      </c>
      <c r="D16" s="4" t="s">
        <v>95</v>
      </c>
      <c r="E16" s="4" t="s">
        <v>96</v>
      </c>
      <c r="F16" s="6">
        <v>45150</v>
      </c>
      <c r="G16" s="6">
        <v>45151</v>
      </c>
      <c r="H16" s="4">
        <v>1</v>
      </c>
      <c r="I16" s="4">
        <v>1</v>
      </c>
      <c r="J16" s="4">
        <v>1</v>
      </c>
      <c r="K16" s="4" t="s">
        <v>30</v>
      </c>
      <c r="L16" s="4">
        <v>141</v>
      </c>
      <c r="M16" s="4">
        <v>141</v>
      </c>
      <c r="N16" s="4" t="s">
        <v>97</v>
      </c>
      <c r="O16" s="4" t="s">
        <v>55</v>
      </c>
      <c r="P16" s="4" t="s">
        <v>33</v>
      </c>
      <c r="Q16" s="4">
        <v>0</v>
      </c>
      <c r="R16" s="7">
        <v>45149</v>
      </c>
      <c r="S16" s="6">
        <v>45166</v>
      </c>
      <c r="T16" s="4" t="s">
        <v>34</v>
      </c>
      <c r="U16" s="4">
        <v>141</v>
      </c>
      <c r="V16" s="4">
        <v>0</v>
      </c>
      <c r="W16" s="4">
        <v>0</v>
      </c>
      <c r="X16" s="4" t="s">
        <v>98</v>
      </c>
      <c r="Y16" s="4" t="s">
        <v>99</v>
      </c>
    </row>
    <row r="17" s="4" customFormat="1" spans="1:25">
      <c r="A17" s="4" t="s">
        <v>100</v>
      </c>
      <c r="B17" s="4" t="s">
        <v>26</v>
      </c>
      <c r="C17" s="4" t="s">
        <v>27</v>
      </c>
      <c r="D17" s="4" t="s">
        <v>38</v>
      </c>
      <c r="E17" s="4" t="s">
        <v>39</v>
      </c>
      <c r="F17" s="6">
        <v>45150</v>
      </c>
      <c r="G17" s="6">
        <v>45151</v>
      </c>
      <c r="H17" s="4">
        <v>1</v>
      </c>
      <c r="I17" s="4">
        <v>1</v>
      </c>
      <c r="J17" s="4">
        <v>1</v>
      </c>
      <c r="K17" s="4" t="s">
        <v>30</v>
      </c>
      <c r="L17" s="4">
        <v>124</v>
      </c>
      <c r="M17" s="4">
        <v>124</v>
      </c>
      <c r="N17" s="4" t="s">
        <v>101</v>
      </c>
      <c r="O17" s="4" t="s">
        <v>55</v>
      </c>
      <c r="P17" s="4" t="s">
        <v>33</v>
      </c>
      <c r="Q17" s="4">
        <v>0</v>
      </c>
      <c r="R17" s="7">
        <v>45149</v>
      </c>
      <c r="S17" s="6">
        <v>45166</v>
      </c>
      <c r="T17" s="4" t="s">
        <v>34</v>
      </c>
      <c r="U17" s="4">
        <v>124</v>
      </c>
      <c r="V17" s="4">
        <v>0</v>
      </c>
      <c r="W17" s="4">
        <v>0</v>
      </c>
      <c r="X17" s="4" t="s">
        <v>102</v>
      </c>
      <c r="Y17" s="4" t="s">
        <v>103</v>
      </c>
    </row>
    <row r="18" s="4" customFormat="1" spans="1:25">
      <c r="A18" s="4" t="s">
        <v>104</v>
      </c>
      <c r="B18" s="4" t="s">
        <v>26</v>
      </c>
      <c r="C18" s="4" t="s">
        <v>27</v>
      </c>
      <c r="D18" s="4" t="s">
        <v>105</v>
      </c>
      <c r="E18" s="4" t="s">
        <v>73</v>
      </c>
      <c r="F18" s="6">
        <v>45150</v>
      </c>
      <c r="G18" s="6">
        <v>45151</v>
      </c>
      <c r="H18" s="4">
        <v>1</v>
      </c>
      <c r="I18" s="4">
        <v>1</v>
      </c>
      <c r="J18" s="4">
        <v>1</v>
      </c>
      <c r="K18" s="4" t="s">
        <v>30</v>
      </c>
      <c r="L18" s="4">
        <v>339</v>
      </c>
      <c r="M18" s="4">
        <v>339</v>
      </c>
      <c r="N18" s="4" t="s">
        <v>106</v>
      </c>
      <c r="O18" s="4" t="s">
        <v>55</v>
      </c>
      <c r="P18" s="4" t="s">
        <v>33</v>
      </c>
      <c r="Q18" s="4">
        <v>0</v>
      </c>
      <c r="R18" s="7">
        <v>45149.0000115741</v>
      </c>
      <c r="S18" s="6">
        <v>45166</v>
      </c>
      <c r="T18" s="4" t="s">
        <v>34</v>
      </c>
      <c r="U18" s="4">
        <v>339</v>
      </c>
      <c r="V18" s="4">
        <v>0</v>
      </c>
      <c r="W18" s="4">
        <v>0</v>
      </c>
      <c r="X18" s="4" t="s">
        <v>107</v>
      </c>
      <c r="Y18" s="4" t="s">
        <v>63</v>
      </c>
    </row>
    <row r="19" s="4" customFormat="1" spans="1:25">
      <c r="A19" s="4" t="s">
        <v>100</v>
      </c>
      <c r="B19" s="4" t="s">
        <v>26</v>
      </c>
      <c r="C19" s="4" t="s">
        <v>64</v>
      </c>
      <c r="D19" s="4" t="s">
        <v>38</v>
      </c>
      <c r="E19" s="4" t="s">
        <v>39</v>
      </c>
      <c r="F19" s="6">
        <v>45150</v>
      </c>
      <c r="G19" s="6">
        <v>45151</v>
      </c>
      <c r="H19" s="4">
        <v>1</v>
      </c>
      <c r="I19" s="4">
        <v>1</v>
      </c>
      <c r="J19" s="4">
        <v>1</v>
      </c>
      <c r="K19" s="4" t="s">
        <v>30</v>
      </c>
      <c r="L19" s="4">
        <v>-124</v>
      </c>
      <c r="M19" s="4">
        <v>-124</v>
      </c>
      <c r="N19" s="4" t="s">
        <v>101</v>
      </c>
      <c r="O19" s="4" t="s">
        <v>55</v>
      </c>
      <c r="P19" s="4" t="s">
        <v>33</v>
      </c>
      <c r="Q19" s="4">
        <v>0</v>
      </c>
      <c r="R19" s="7">
        <v>45149</v>
      </c>
      <c r="S19" s="6">
        <v>45166</v>
      </c>
      <c r="T19" s="4" t="s">
        <v>34</v>
      </c>
      <c r="U19" s="4">
        <v>-124</v>
      </c>
      <c r="V19" s="4">
        <v>0</v>
      </c>
      <c r="W19" s="4">
        <v>0</v>
      </c>
      <c r="X19" s="4" t="s">
        <v>102</v>
      </c>
      <c r="Y19" s="4" t="s">
        <v>103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23"/>
  <sheetViews>
    <sheetView tabSelected="1" workbookViewId="0">
      <selection activeCell="A22" sqref="A22:A23"/>
    </sheetView>
  </sheetViews>
  <sheetFormatPr defaultColWidth="9" defaultRowHeight="13.5"/>
  <cols>
    <col min="1" max="1" width="12.625" style="4"/>
    <col min="2" max="3" width="10.375" style="4"/>
    <col min="4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108</v>
      </c>
    </row>
    <row r="2" s="4" customFormat="1" spans="1:9">
      <c r="A2" s="5">
        <v>999225799366593</v>
      </c>
      <c r="B2" s="6">
        <v>45148</v>
      </c>
      <c r="C2" s="6">
        <v>45149</v>
      </c>
      <c r="D2" s="4">
        <v>433</v>
      </c>
      <c r="E2" s="4" t="str">
        <f>VLOOKUP(A2,HOP!A:L,12,0)</f>
        <v>433.00</v>
      </c>
      <c r="F2" s="4" t="str">
        <f>VLOOKUP(A2,HOP!A:C,3,0)</f>
        <v>3730196</v>
      </c>
      <c r="G2" s="4">
        <f>D2-E2</f>
        <v>0</v>
      </c>
      <c r="H2" s="4" t="str">
        <f>$H$1&amp;F2</f>
        <v>，3730196</v>
      </c>
      <c r="I2" s="4" t="str">
        <f>VLOOKUP(A2,HOP!A:U,21,0)</f>
        <v>直连</v>
      </c>
    </row>
    <row r="3" s="4" customFormat="1" spans="1:9">
      <c r="A3" s="5">
        <v>999225931557817</v>
      </c>
      <c r="B3" s="6">
        <v>45148</v>
      </c>
      <c r="C3" s="6">
        <v>45149</v>
      </c>
      <c r="D3" s="4">
        <v>124</v>
      </c>
      <c r="E3" s="4" t="str">
        <f>VLOOKUP(A3,HOP!A:L,12,0)</f>
        <v>124.00</v>
      </c>
      <c r="F3" s="4" t="str">
        <f>VLOOKUP(A3,HOP!A:C,3,0)</f>
        <v>3755485</v>
      </c>
      <c r="G3" s="4">
        <f t="shared" ref="G3:G15" si="0">D3-E3</f>
        <v>0</v>
      </c>
      <c r="H3" s="4" t="str">
        <f t="shared" ref="H3:H15" si="1">$H$1&amp;F3</f>
        <v>，3755485</v>
      </c>
      <c r="I3" s="4" t="str">
        <f>VLOOKUP(A3,HOP!A:U,21,0)</f>
        <v>直连</v>
      </c>
    </row>
    <row r="4" s="4" customFormat="1" spans="1:9">
      <c r="A4" s="5">
        <v>999225937362369</v>
      </c>
      <c r="B4" s="6">
        <v>45148</v>
      </c>
      <c r="C4" s="6">
        <v>45150</v>
      </c>
      <c r="D4" s="4">
        <v>156</v>
      </c>
      <c r="E4" s="4" t="str">
        <f>VLOOKUP(A4,HOP!A:L,12,0)</f>
        <v>156.00</v>
      </c>
      <c r="F4" s="4" t="str">
        <f>VLOOKUP(A4,HOP!A:C,3,0)</f>
        <v>3757544</v>
      </c>
      <c r="G4" s="4">
        <f t="shared" si="0"/>
        <v>0</v>
      </c>
      <c r="H4" s="4" t="str">
        <f t="shared" si="1"/>
        <v>，3757544</v>
      </c>
      <c r="I4" s="4" t="str">
        <f>VLOOKUP(A4,HOP!A:U,21,0)</f>
        <v>直连</v>
      </c>
    </row>
    <row r="5" s="4" customFormat="1" spans="1:9">
      <c r="A5" s="5">
        <v>999225679993717</v>
      </c>
      <c r="B5" s="6">
        <v>45149</v>
      </c>
      <c r="C5" s="6">
        <v>45151</v>
      </c>
      <c r="D5" s="4">
        <v>524</v>
      </c>
      <c r="E5" s="4" t="str">
        <f>VLOOKUP(A5,HOP!A:L,12,0)</f>
        <v>524.00</v>
      </c>
      <c r="F5" s="4" t="str">
        <f>VLOOKUP(A5,HOP!A:C,3,0)</f>
        <v>3704955</v>
      </c>
      <c r="G5" s="4">
        <f t="shared" si="0"/>
        <v>0</v>
      </c>
      <c r="H5" s="4" t="str">
        <f t="shared" si="1"/>
        <v>，3704955</v>
      </c>
      <c r="I5" s="4" t="str">
        <f>VLOOKUP(A5,HOP!A:U,21,0)</f>
        <v>直连</v>
      </c>
    </row>
    <row r="6" s="4" customFormat="1" hidden="1" spans="1:9">
      <c r="A6" s="5">
        <v>999225933572241</v>
      </c>
      <c r="B6" s="6">
        <v>45150</v>
      </c>
      <c r="C6" s="6">
        <v>45151</v>
      </c>
      <c r="D6" s="4">
        <v>0</v>
      </c>
      <c r="E6" s="4" t="e">
        <f>VLOOKUP(A6,HOP!A:L,12,0)</f>
        <v>#N/A</v>
      </c>
      <c r="F6" s="4" t="e">
        <f>VLOOKUP(A6,HOP!A:C,3,0)</f>
        <v>#N/A</v>
      </c>
      <c r="G6" s="4" t="e">
        <f t="shared" si="0"/>
        <v>#N/A</v>
      </c>
      <c r="H6" s="4" t="e">
        <f t="shared" si="1"/>
        <v>#N/A</v>
      </c>
      <c r="I6" s="4" t="e">
        <f>VLOOKUP(A6,HOP!A:U,21,0)</f>
        <v>#N/A</v>
      </c>
    </row>
    <row r="7" s="4" customFormat="1" spans="1:9">
      <c r="A7" s="5">
        <v>999225954920261</v>
      </c>
      <c r="B7" s="6">
        <v>45150</v>
      </c>
      <c r="C7" s="6">
        <v>45151</v>
      </c>
      <c r="D7" s="4">
        <v>252</v>
      </c>
      <c r="E7" s="4" t="str">
        <f>VLOOKUP(A7,HOP!A:L,12,0)</f>
        <v>252.00</v>
      </c>
      <c r="F7" s="4" t="str">
        <f>VLOOKUP(A7,HOP!A:C,3,0)</f>
        <v>3762078</v>
      </c>
      <c r="G7" s="4">
        <f t="shared" si="0"/>
        <v>0</v>
      </c>
      <c r="H7" s="4" t="str">
        <f t="shared" si="1"/>
        <v>，3762078</v>
      </c>
      <c r="I7" s="4" t="str">
        <f>VLOOKUP(A7,HOP!A:U,21,0)</f>
        <v>直连</v>
      </c>
    </row>
    <row r="8" s="4" customFormat="1" spans="1:9">
      <c r="A8" s="5">
        <v>999225975494630</v>
      </c>
      <c r="B8" s="6">
        <v>45150</v>
      </c>
      <c r="C8" s="6">
        <v>45151</v>
      </c>
      <c r="D8" s="4">
        <v>129</v>
      </c>
      <c r="E8" s="4" t="str">
        <f>VLOOKUP(A8,HOP!A:L,12,0)</f>
        <v>129.00</v>
      </c>
      <c r="F8" s="4" t="str">
        <f>VLOOKUP(A8,HOP!A:C,3,0)</f>
        <v>3764167</v>
      </c>
      <c r="G8" s="4">
        <f t="shared" si="0"/>
        <v>0</v>
      </c>
      <c r="H8" s="4" t="str">
        <f t="shared" si="1"/>
        <v>，3764167</v>
      </c>
      <c r="I8" s="4" t="str">
        <f>VLOOKUP(A8,HOP!A:U,21,0)</f>
        <v>直连</v>
      </c>
    </row>
    <row r="9" s="4" customFormat="1" spans="1:9">
      <c r="A9" s="5">
        <v>999225977147394</v>
      </c>
      <c r="B9" s="6">
        <v>45150</v>
      </c>
      <c r="C9" s="6">
        <v>45151</v>
      </c>
      <c r="D9" s="4">
        <v>504</v>
      </c>
      <c r="E9" s="4" t="str">
        <f>VLOOKUP(A9,HOP!A:L,12,0)</f>
        <v>504.00</v>
      </c>
      <c r="F9" s="4" t="str">
        <f>VLOOKUP(A9,HOP!A:C,3,0)</f>
        <v>3764810</v>
      </c>
      <c r="G9" s="4">
        <f t="shared" si="0"/>
        <v>0</v>
      </c>
      <c r="H9" s="4" t="str">
        <f t="shared" si="1"/>
        <v>，3764810</v>
      </c>
      <c r="I9" s="4" t="str">
        <f>VLOOKUP(A9,HOP!A:U,21,0)</f>
        <v>直连</v>
      </c>
    </row>
    <row r="10" s="4" customFormat="1" hidden="1" spans="1:9">
      <c r="A10" s="5">
        <v>999225977616071</v>
      </c>
      <c r="B10" s="6">
        <v>45150</v>
      </c>
      <c r="C10" s="6">
        <v>45151</v>
      </c>
      <c r="D10" s="4">
        <v>0</v>
      </c>
      <c r="E10" s="4" t="e">
        <f>VLOOKUP(A10,HOP!A:L,12,0)</f>
        <v>#N/A</v>
      </c>
      <c r="F10" s="4" t="e">
        <f>VLOOKUP(A10,HOP!A:C,3,0)</f>
        <v>#N/A</v>
      </c>
      <c r="G10" s="4" t="e">
        <f t="shared" si="0"/>
        <v>#N/A</v>
      </c>
      <c r="H10" s="4" t="e">
        <f t="shared" si="1"/>
        <v>#N/A</v>
      </c>
      <c r="I10" s="4" t="e">
        <f>VLOOKUP(A10,HOP!A:U,21,0)</f>
        <v>#N/A</v>
      </c>
    </row>
    <row r="11" s="4" customFormat="1" spans="1:9">
      <c r="A11" s="5">
        <v>999225980558653</v>
      </c>
      <c r="B11" s="6">
        <v>45150</v>
      </c>
      <c r="C11" s="6">
        <v>45151</v>
      </c>
      <c r="D11" s="4">
        <v>164</v>
      </c>
      <c r="E11" s="4" t="str">
        <f>VLOOKUP(A11,HOP!A:L,12,0)</f>
        <v>164.00</v>
      </c>
      <c r="F11" s="4" t="str">
        <f>VLOOKUP(A11,HOP!A:C,3,0)</f>
        <v>3765780</v>
      </c>
      <c r="G11" s="4">
        <f t="shared" si="0"/>
        <v>0</v>
      </c>
      <c r="H11" s="4" t="str">
        <f t="shared" si="1"/>
        <v>，3765780</v>
      </c>
      <c r="I11" s="4" t="str">
        <f>VLOOKUP(A11,HOP!A:U,21,0)</f>
        <v>直连</v>
      </c>
    </row>
    <row r="12" s="4" customFormat="1" spans="1:9">
      <c r="A12" s="5">
        <v>999225985181565</v>
      </c>
      <c r="B12" s="6">
        <v>45150</v>
      </c>
      <c r="C12" s="6">
        <v>45151</v>
      </c>
      <c r="D12" s="4">
        <v>401</v>
      </c>
      <c r="E12" s="4" t="str">
        <f>VLOOKUP(A12,HOP!A:L,12,0)</f>
        <v>401.00</v>
      </c>
      <c r="F12" s="4" t="str">
        <f>VLOOKUP(A12,HOP!A:C,3,0)</f>
        <v>3767726</v>
      </c>
      <c r="G12" s="4">
        <f t="shared" si="0"/>
        <v>0</v>
      </c>
      <c r="H12" s="4" t="str">
        <f t="shared" si="1"/>
        <v>，3767726</v>
      </c>
      <c r="I12" s="4" t="str">
        <f>VLOOKUP(A12,HOP!A:U,21,0)</f>
        <v>直连</v>
      </c>
    </row>
    <row r="13" s="4" customFormat="1" spans="1:9">
      <c r="A13" s="5">
        <v>999225985491662</v>
      </c>
      <c r="B13" s="6">
        <v>45150</v>
      </c>
      <c r="C13" s="6">
        <v>45151</v>
      </c>
      <c r="D13" s="4">
        <v>141</v>
      </c>
      <c r="E13" s="4" t="str">
        <f>VLOOKUP(A13,HOP!A:L,12,0)</f>
        <v>141.00</v>
      </c>
      <c r="F13" s="4" t="str">
        <f>VLOOKUP(A13,HOP!A:C,3,0)</f>
        <v>3767829</v>
      </c>
      <c r="G13" s="4">
        <f t="shared" si="0"/>
        <v>0</v>
      </c>
      <c r="H13" s="4" t="str">
        <f t="shared" si="1"/>
        <v>，3767829</v>
      </c>
      <c r="I13" s="4" t="str">
        <f>VLOOKUP(A13,HOP!A:U,21,0)</f>
        <v>直连</v>
      </c>
    </row>
    <row r="14" s="4" customFormat="1" hidden="1" spans="1:9">
      <c r="A14" s="5">
        <v>999225988283906</v>
      </c>
      <c r="B14" s="6">
        <v>45150</v>
      </c>
      <c r="C14" s="6">
        <v>45151</v>
      </c>
      <c r="D14" s="4">
        <v>0</v>
      </c>
      <c r="E14" s="4" t="e">
        <f>VLOOKUP(A14,HOP!A:L,12,0)</f>
        <v>#N/A</v>
      </c>
      <c r="F14" s="4" t="e">
        <f>VLOOKUP(A14,HOP!A:C,3,0)</f>
        <v>#N/A</v>
      </c>
      <c r="G14" s="4" t="e">
        <f t="shared" si="0"/>
        <v>#N/A</v>
      </c>
      <c r="H14" s="4" t="e">
        <f t="shared" si="1"/>
        <v>#N/A</v>
      </c>
      <c r="I14" s="4" t="e">
        <f>VLOOKUP(A14,HOP!A:U,21,0)</f>
        <v>#N/A</v>
      </c>
    </row>
    <row r="15" s="4" customFormat="1" spans="1:9">
      <c r="A15" s="5">
        <v>999225990441184</v>
      </c>
      <c r="B15" s="6">
        <v>45150</v>
      </c>
      <c r="C15" s="6">
        <v>45151</v>
      </c>
      <c r="D15" s="4">
        <v>339</v>
      </c>
      <c r="E15" s="4" t="str">
        <f>VLOOKUP(A15,HOP!A:L,12,0)</f>
        <v>339.00</v>
      </c>
      <c r="F15" s="4" t="str">
        <f>VLOOKUP(A15,HOP!A:C,3,0)</f>
        <v>3768408</v>
      </c>
      <c r="G15" s="4">
        <f t="shared" si="0"/>
        <v>0</v>
      </c>
      <c r="H15" s="4" t="str">
        <f t="shared" si="1"/>
        <v>，3768408</v>
      </c>
      <c r="I15" s="4" t="str">
        <f>VLOOKUP(A15,HOP!A:U,21,0)</f>
        <v>直连</v>
      </c>
    </row>
    <row r="17" spans="4:4">
      <c r="D17" s="4">
        <f>SUM(D2:D16)</f>
        <v>3167</v>
      </c>
    </row>
    <row r="19" spans="4:4">
      <c r="D19" s="4" t="s">
        <v>109</v>
      </c>
    </row>
    <row r="22" spans="1:1">
      <c r="A22" s="4" t="s">
        <v>110</v>
      </c>
    </row>
    <row r="23" spans="1:1">
      <c r="A23" s="4" t="s">
        <v>111</v>
      </c>
    </row>
  </sheetData>
  <autoFilter ref="A1:XFD19">
    <filterColumn colId="3">
      <filters blank="1">
        <filter val="141"/>
        <filter val="401"/>
        <filter val="252"/>
        <filter val="433"/>
        <filter val="124"/>
        <filter val="164"/>
        <filter val="504"/>
        <filter val="524"/>
        <filter val="156"/>
        <filter val="3167"/>
        <filter val="129"/>
        <filter val="339"/>
        <filter val="3167 CNY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112</v>
      </c>
      <c r="B1" s="2" t="s">
        <v>113</v>
      </c>
      <c r="C1" s="2" t="s">
        <v>114</v>
      </c>
      <c r="D1" s="2" t="s">
        <v>115</v>
      </c>
      <c r="E1" s="2" t="s">
        <v>13</v>
      </c>
      <c r="F1" s="2" t="s">
        <v>5</v>
      </c>
      <c r="G1" s="2" t="s">
        <v>6</v>
      </c>
      <c r="H1" s="2" t="s">
        <v>116</v>
      </c>
      <c r="I1" s="2" t="s">
        <v>117</v>
      </c>
      <c r="J1" s="2" t="s">
        <v>118</v>
      </c>
      <c r="K1" s="2" t="s">
        <v>119</v>
      </c>
      <c r="L1" s="2" t="s">
        <v>120</v>
      </c>
      <c r="M1" s="2" t="s">
        <v>121</v>
      </c>
      <c r="N1" s="2" t="s">
        <v>122</v>
      </c>
      <c r="O1" s="2" t="s">
        <v>123</v>
      </c>
      <c r="P1" s="2" t="s">
        <v>124</v>
      </c>
      <c r="Q1" s="2" t="s">
        <v>125</v>
      </c>
      <c r="R1" s="2" t="s">
        <v>126</v>
      </c>
      <c r="S1" s="2" t="s">
        <v>127</v>
      </c>
      <c r="T1" s="2" t="s">
        <v>128</v>
      </c>
      <c r="U1" s="2" t="s">
        <v>129</v>
      </c>
      <c r="V1" s="2" t="s">
        <v>130</v>
      </c>
    </row>
    <row r="2" s="1" customFormat="1" spans="1:22">
      <c r="A2" s="3">
        <v>999225990441184</v>
      </c>
      <c r="B2" s="1" t="s">
        <v>131</v>
      </c>
      <c r="C2" s="1" t="s">
        <v>132</v>
      </c>
      <c r="D2" s="1" t="s">
        <v>133</v>
      </c>
      <c r="E2" s="1" t="s">
        <v>106</v>
      </c>
      <c r="F2" s="1" t="s">
        <v>134</v>
      </c>
      <c r="G2" s="1" t="s">
        <v>135</v>
      </c>
      <c r="H2" s="1" t="s">
        <v>136</v>
      </c>
      <c r="I2" s="1" t="s">
        <v>137</v>
      </c>
      <c r="J2" s="1" t="s">
        <v>138</v>
      </c>
      <c r="K2" s="1" t="s">
        <v>137</v>
      </c>
      <c r="L2" s="1" t="s">
        <v>137</v>
      </c>
      <c r="M2" s="1" t="s">
        <v>139</v>
      </c>
      <c r="N2" s="1" t="s">
        <v>139</v>
      </c>
      <c r="O2" s="1" t="s">
        <v>140</v>
      </c>
      <c r="P2" s="1" t="s">
        <v>141</v>
      </c>
      <c r="Q2" s="1" t="s">
        <v>142</v>
      </c>
      <c r="R2" s="1" t="s">
        <v>143</v>
      </c>
      <c r="S2" s="1" t="s">
        <v>144</v>
      </c>
      <c r="T2" s="1" t="s">
        <v>145</v>
      </c>
      <c r="U2" s="1" t="s">
        <v>146</v>
      </c>
      <c r="V2" s="1" t="s">
        <v>147</v>
      </c>
    </row>
    <row r="3" s="1" customFormat="1" spans="1:22">
      <c r="A3" s="3">
        <v>999225985491662</v>
      </c>
      <c r="B3" s="1" t="s">
        <v>131</v>
      </c>
      <c r="C3" s="1" t="s">
        <v>148</v>
      </c>
      <c r="D3" s="1" t="s">
        <v>149</v>
      </c>
      <c r="E3" s="1" t="s">
        <v>97</v>
      </c>
      <c r="F3" s="1" t="s">
        <v>134</v>
      </c>
      <c r="G3" s="1" t="s">
        <v>135</v>
      </c>
      <c r="H3" s="1" t="s">
        <v>136</v>
      </c>
      <c r="I3" s="1" t="s">
        <v>150</v>
      </c>
      <c r="J3" s="1" t="s">
        <v>138</v>
      </c>
      <c r="K3" s="1" t="s">
        <v>150</v>
      </c>
      <c r="L3" s="1" t="s">
        <v>150</v>
      </c>
      <c r="M3" s="1" t="s">
        <v>139</v>
      </c>
      <c r="N3" s="1" t="s">
        <v>139</v>
      </c>
      <c r="O3" s="1" t="s">
        <v>140</v>
      </c>
      <c r="P3" s="1" t="s">
        <v>141</v>
      </c>
      <c r="Q3" s="1" t="s">
        <v>142</v>
      </c>
      <c r="R3" s="1" t="s">
        <v>151</v>
      </c>
      <c r="S3" s="1" t="s">
        <v>144</v>
      </c>
      <c r="T3" s="1" t="s">
        <v>145</v>
      </c>
      <c r="U3" s="1" t="s">
        <v>146</v>
      </c>
      <c r="V3" s="1" t="s">
        <v>147</v>
      </c>
    </row>
    <row r="4" s="1" customFormat="1" spans="1:22">
      <c r="A4" s="3">
        <v>999225985181565</v>
      </c>
      <c r="B4" s="1" t="s">
        <v>131</v>
      </c>
      <c r="C4" s="1" t="s">
        <v>152</v>
      </c>
      <c r="D4" s="1" t="s">
        <v>153</v>
      </c>
      <c r="E4" s="1" t="s">
        <v>91</v>
      </c>
      <c r="F4" s="1" t="s">
        <v>134</v>
      </c>
      <c r="G4" s="1" t="s">
        <v>135</v>
      </c>
      <c r="H4" s="1" t="s">
        <v>136</v>
      </c>
      <c r="I4" s="1" t="s">
        <v>154</v>
      </c>
      <c r="J4" s="1" t="s">
        <v>138</v>
      </c>
      <c r="K4" s="1" t="s">
        <v>154</v>
      </c>
      <c r="L4" s="1" t="s">
        <v>154</v>
      </c>
      <c r="M4" s="1" t="s">
        <v>139</v>
      </c>
      <c r="N4" s="1" t="s">
        <v>139</v>
      </c>
      <c r="O4" s="1" t="s">
        <v>140</v>
      </c>
      <c r="P4" s="1" t="s">
        <v>141</v>
      </c>
      <c r="Q4" s="1" t="s">
        <v>142</v>
      </c>
      <c r="R4" s="1" t="s">
        <v>155</v>
      </c>
      <c r="S4" s="1" t="s">
        <v>144</v>
      </c>
      <c r="T4" s="1" t="s">
        <v>145</v>
      </c>
      <c r="U4" s="1" t="s">
        <v>146</v>
      </c>
      <c r="V4" s="1" t="s">
        <v>147</v>
      </c>
    </row>
    <row r="5" s="1" customFormat="1" spans="1:22">
      <c r="A5" s="3">
        <v>999225980558653</v>
      </c>
      <c r="B5" s="1" t="s">
        <v>131</v>
      </c>
      <c r="C5" s="1" t="s">
        <v>156</v>
      </c>
      <c r="D5" s="1" t="s">
        <v>157</v>
      </c>
      <c r="E5" s="1" t="s">
        <v>86</v>
      </c>
      <c r="F5" s="1" t="s">
        <v>134</v>
      </c>
      <c r="G5" s="1" t="s">
        <v>135</v>
      </c>
      <c r="H5" s="1" t="s">
        <v>136</v>
      </c>
      <c r="I5" s="1" t="s">
        <v>158</v>
      </c>
      <c r="J5" s="1" t="s">
        <v>138</v>
      </c>
      <c r="K5" s="1" t="s">
        <v>158</v>
      </c>
      <c r="L5" s="1" t="s">
        <v>158</v>
      </c>
      <c r="M5" s="1" t="s">
        <v>139</v>
      </c>
      <c r="N5" s="1" t="s">
        <v>139</v>
      </c>
      <c r="O5" s="1" t="s">
        <v>140</v>
      </c>
      <c r="P5" s="1" t="s">
        <v>141</v>
      </c>
      <c r="Q5" s="1" t="s">
        <v>142</v>
      </c>
      <c r="R5" s="1" t="s">
        <v>159</v>
      </c>
      <c r="S5" s="1" t="s">
        <v>144</v>
      </c>
      <c r="T5" s="1" t="s">
        <v>145</v>
      </c>
      <c r="U5" s="1" t="s">
        <v>146</v>
      </c>
      <c r="V5" s="1" t="s">
        <v>147</v>
      </c>
    </row>
    <row r="6" s="1" customFormat="1" spans="1:22">
      <c r="A6" s="3">
        <v>999225977147394</v>
      </c>
      <c r="B6" s="1" t="s">
        <v>131</v>
      </c>
      <c r="C6" s="1" t="s">
        <v>160</v>
      </c>
      <c r="D6" s="1" t="s">
        <v>161</v>
      </c>
      <c r="E6" s="1" t="s">
        <v>78</v>
      </c>
      <c r="F6" s="1" t="s">
        <v>134</v>
      </c>
      <c r="G6" s="1" t="s">
        <v>135</v>
      </c>
      <c r="H6" s="1" t="s">
        <v>136</v>
      </c>
      <c r="I6" s="1" t="s">
        <v>162</v>
      </c>
      <c r="J6" s="1" t="s">
        <v>138</v>
      </c>
      <c r="K6" s="1" t="s">
        <v>162</v>
      </c>
      <c r="L6" s="1" t="s">
        <v>162</v>
      </c>
      <c r="M6" s="1" t="s">
        <v>139</v>
      </c>
      <c r="N6" s="1" t="s">
        <v>139</v>
      </c>
      <c r="O6" s="1" t="s">
        <v>140</v>
      </c>
      <c r="P6" s="1" t="s">
        <v>141</v>
      </c>
      <c r="Q6" s="1" t="s">
        <v>142</v>
      </c>
      <c r="R6" s="1" t="s">
        <v>163</v>
      </c>
      <c r="S6" s="1" t="s">
        <v>144</v>
      </c>
      <c r="T6" s="1" t="s">
        <v>145</v>
      </c>
      <c r="U6" s="1" t="s">
        <v>146</v>
      </c>
      <c r="V6" s="1" t="s">
        <v>147</v>
      </c>
    </row>
    <row r="7" s="1" customFormat="1" spans="1:22">
      <c r="A7" s="3">
        <v>999225975494630</v>
      </c>
      <c r="B7" s="1" t="s">
        <v>131</v>
      </c>
      <c r="C7" s="1" t="s">
        <v>164</v>
      </c>
      <c r="D7" s="1" t="s">
        <v>165</v>
      </c>
      <c r="E7" s="1" t="s">
        <v>74</v>
      </c>
      <c r="F7" s="1" t="s">
        <v>134</v>
      </c>
      <c r="G7" s="1" t="s">
        <v>135</v>
      </c>
      <c r="H7" s="1" t="s">
        <v>136</v>
      </c>
      <c r="I7" s="1" t="s">
        <v>166</v>
      </c>
      <c r="J7" s="1" t="s">
        <v>138</v>
      </c>
      <c r="K7" s="1" t="s">
        <v>166</v>
      </c>
      <c r="L7" s="1" t="s">
        <v>166</v>
      </c>
      <c r="M7" s="1" t="s">
        <v>139</v>
      </c>
      <c r="N7" s="1" t="s">
        <v>139</v>
      </c>
      <c r="O7" s="1" t="s">
        <v>140</v>
      </c>
      <c r="P7" s="1" t="s">
        <v>141</v>
      </c>
      <c r="Q7" s="1" t="s">
        <v>142</v>
      </c>
      <c r="R7" s="1" t="s">
        <v>167</v>
      </c>
      <c r="S7" s="1" t="s">
        <v>144</v>
      </c>
      <c r="T7" s="1" t="s">
        <v>145</v>
      </c>
      <c r="U7" s="1" t="s">
        <v>146</v>
      </c>
      <c r="V7" s="1" t="s">
        <v>147</v>
      </c>
    </row>
    <row r="8" s="1" customFormat="1" spans="1:22">
      <c r="A8" s="3">
        <v>999225954920261</v>
      </c>
      <c r="B8" s="1" t="s">
        <v>168</v>
      </c>
      <c r="C8" s="1" t="s">
        <v>169</v>
      </c>
      <c r="D8" s="1" t="s">
        <v>161</v>
      </c>
      <c r="E8" s="1" t="s">
        <v>68</v>
      </c>
      <c r="F8" s="1" t="s">
        <v>134</v>
      </c>
      <c r="G8" s="1" t="s">
        <v>135</v>
      </c>
      <c r="H8" s="1" t="s">
        <v>136</v>
      </c>
      <c r="I8" s="1" t="s">
        <v>170</v>
      </c>
      <c r="J8" s="1" t="s">
        <v>138</v>
      </c>
      <c r="K8" s="1" t="s">
        <v>170</v>
      </c>
      <c r="L8" s="1" t="s">
        <v>170</v>
      </c>
      <c r="M8" s="1" t="s">
        <v>139</v>
      </c>
      <c r="N8" s="1" t="s">
        <v>139</v>
      </c>
      <c r="O8" s="1" t="s">
        <v>140</v>
      </c>
      <c r="P8" s="1" t="s">
        <v>141</v>
      </c>
      <c r="Q8" s="1" t="s">
        <v>142</v>
      </c>
      <c r="R8" s="1" t="s">
        <v>171</v>
      </c>
      <c r="S8" s="1" t="s">
        <v>144</v>
      </c>
      <c r="T8" s="1" t="s">
        <v>145</v>
      </c>
      <c r="U8" s="1" t="s">
        <v>146</v>
      </c>
      <c r="V8" s="1" t="s">
        <v>147</v>
      </c>
    </row>
    <row r="9" s="1" customFormat="1" spans="1:22">
      <c r="A9" s="3">
        <v>999225937362369</v>
      </c>
      <c r="B9" s="1" t="s">
        <v>172</v>
      </c>
      <c r="C9" s="1" t="s">
        <v>173</v>
      </c>
      <c r="D9" s="1" t="s">
        <v>174</v>
      </c>
      <c r="E9" s="1" t="s">
        <v>46</v>
      </c>
      <c r="F9" s="1" t="s">
        <v>168</v>
      </c>
      <c r="G9" s="1" t="s">
        <v>134</v>
      </c>
      <c r="H9" s="1" t="s">
        <v>136</v>
      </c>
      <c r="I9" s="1" t="s">
        <v>175</v>
      </c>
      <c r="J9" s="1" t="s">
        <v>138</v>
      </c>
      <c r="K9" s="1" t="s">
        <v>175</v>
      </c>
      <c r="L9" s="1" t="s">
        <v>176</v>
      </c>
      <c r="M9" s="1" t="s">
        <v>177</v>
      </c>
      <c r="N9" s="1" t="s">
        <v>177</v>
      </c>
      <c r="O9" s="1" t="s">
        <v>140</v>
      </c>
      <c r="P9" s="1" t="s">
        <v>141</v>
      </c>
      <c r="Q9" s="1" t="s">
        <v>142</v>
      </c>
      <c r="R9" s="1" t="s">
        <v>178</v>
      </c>
      <c r="S9" s="1" t="s">
        <v>144</v>
      </c>
      <c r="T9" s="1" t="s">
        <v>145</v>
      </c>
      <c r="U9" s="1" t="s">
        <v>146</v>
      </c>
      <c r="V9" s="1" t="s">
        <v>147</v>
      </c>
    </row>
    <row r="10" s="1" customFormat="1" spans="1:22">
      <c r="A10" s="3">
        <v>999225931557817</v>
      </c>
      <c r="B10" s="1" t="s">
        <v>172</v>
      </c>
      <c r="C10" s="1" t="s">
        <v>179</v>
      </c>
      <c r="D10" s="1" t="s">
        <v>180</v>
      </c>
      <c r="E10" s="1" t="s">
        <v>40</v>
      </c>
      <c r="F10" s="1" t="s">
        <v>168</v>
      </c>
      <c r="G10" s="1" t="s">
        <v>131</v>
      </c>
      <c r="H10" s="1" t="s">
        <v>136</v>
      </c>
      <c r="I10" s="1" t="s">
        <v>181</v>
      </c>
      <c r="J10" s="1" t="s">
        <v>138</v>
      </c>
      <c r="K10" s="1" t="s">
        <v>181</v>
      </c>
      <c r="L10" s="1" t="s">
        <v>181</v>
      </c>
      <c r="M10" s="1" t="s">
        <v>139</v>
      </c>
      <c r="N10" s="1" t="s">
        <v>139</v>
      </c>
      <c r="O10" s="1" t="s">
        <v>140</v>
      </c>
      <c r="P10" s="1" t="s">
        <v>141</v>
      </c>
      <c r="Q10" s="1" t="s">
        <v>142</v>
      </c>
      <c r="R10" s="1" t="s">
        <v>182</v>
      </c>
      <c r="S10" s="1" t="s">
        <v>144</v>
      </c>
      <c r="T10" s="1" t="s">
        <v>145</v>
      </c>
      <c r="U10" s="1" t="s">
        <v>146</v>
      </c>
      <c r="V10" s="1" t="s">
        <v>147</v>
      </c>
    </row>
    <row r="11" s="1" customFormat="1" spans="1:22">
      <c r="A11" s="3">
        <v>999225799366593</v>
      </c>
      <c r="B11" s="1" t="s">
        <v>183</v>
      </c>
      <c r="C11" s="1" t="s">
        <v>184</v>
      </c>
      <c r="D11" s="1" t="s">
        <v>185</v>
      </c>
      <c r="E11" s="1" t="s">
        <v>31</v>
      </c>
      <c r="F11" s="1" t="s">
        <v>168</v>
      </c>
      <c r="G11" s="1" t="s">
        <v>131</v>
      </c>
      <c r="H11" s="1" t="s">
        <v>136</v>
      </c>
      <c r="I11" s="1" t="s">
        <v>186</v>
      </c>
      <c r="J11" s="1" t="s">
        <v>138</v>
      </c>
      <c r="K11" s="1" t="s">
        <v>186</v>
      </c>
      <c r="L11" s="1" t="s">
        <v>186</v>
      </c>
      <c r="M11" s="1" t="s">
        <v>139</v>
      </c>
      <c r="N11" s="1" t="s">
        <v>139</v>
      </c>
      <c r="O11" s="1" t="s">
        <v>140</v>
      </c>
      <c r="P11" s="1" t="s">
        <v>141</v>
      </c>
      <c r="Q11" s="1" t="s">
        <v>142</v>
      </c>
      <c r="R11" s="1" t="s">
        <v>187</v>
      </c>
      <c r="S11" s="1" t="s">
        <v>144</v>
      </c>
      <c r="T11" s="1" t="s">
        <v>145</v>
      </c>
      <c r="U11" s="1" t="s">
        <v>146</v>
      </c>
      <c r="V11" s="1" t="s">
        <v>147</v>
      </c>
    </row>
    <row r="12" s="1" customFormat="1" spans="1:22">
      <c r="A12" s="3">
        <v>999225679993717</v>
      </c>
      <c r="B12" s="1" t="s">
        <v>188</v>
      </c>
      <c r="C12" s="1" t="s">
        <v>189</v>
      </c>
      <c r="D12" s="1" t="s">
        <v>190</v>
      </c>
      <c r="E12" s="1" t="s">
        <v>54</v>
      </c>
      <c r="F12" s="1" t="s">
        <v>131</v>
      </c>
      <c r="G12" s="1" t="s">
        <v>135</v>
      </c>
      <c r="H12" s="1" t="s">
        <v>136</v>
      </c>
      <c r="I12" s="1" t="s">
        <v>191</v>
      </c>
      <c r="J12" s="1" t="s">
        <v>138</v>
      </c>
      <c r="K12" s="1" t="s">
        <v>191</v>
      </c>
      <c r="L12" s="1" t="s">
        <v>191</v>
      </c>
      <c r="M12" s="1" t="s">
        <v>139</v>
      </c>
      <c r="N12" s="1" t="s">
        <v>139</v>
      </c>
      <c r="O12" s="1" t="s">
        <v>140</v>
      </c>
      <c r="P12" s="1" t="s">
        <v>141</v>
      </c>
      <c r="Q12" s="1" t="s">
        <v>142</v>
      </c>
      <c r="R12" s="1" t="s">
        <v>192</v>
      </c>
      <c r="S12" s="1" t="s">
        <v>144</v>
      </c>
      <c r="T12" s="1" t="s">
        <v>145</v>
      </c>
      <c r="U12" s="1" t="s">
        <v>146</v>
      </c>
      <c r="V12" s="1" t="s">
        <v>147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2023-05-12T11:15:00Z</dcterms:created>
  <dcterms:modified xsi:type="dcterms:W3CDTF">2023-08-28T01:20:29Z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