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<sst xmlns="http://schemas.openxmlformats.org/spreadsheetml/2006/main" count="1001" uniqueCount="322">
  <si>
    <t>去哪儿网酒店预付对账单</t>
  </si>
  <si>
    <t>供应商名称：</t>
  </si>
  <si>
    <t>港丰国际</t>
  </si>
  <si>
    <t>结算周期：</t>
  </si>
  <si>
    <t>2023-08-21至2023-08-27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</si>
  <si>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</si>
  <si>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</si>
  <si>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</si>
  <si>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</si>
  <si>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</si>
  <si>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</si>
  <si>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</si>
  <si>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</si>
  <si>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</si>
  <si>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</si>
  <si>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</si>
  <si>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</si>
  <si>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</si>
  <si>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</si>
  <si>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</si>
  <si>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¥34,390.00</t>
  </si>
  <si>
    <t>¥4,153.00</t>
  </si>
  <si>
    <t>¥2,352.39</t>
  </si>
  <si>
    <t>¥27,884.61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</si>
  <si>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</si>
  <si>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</si>
  <si>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</si>
  <si>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</si>
  <si>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</si>
  <si>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</si>
  <si>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</si>
  <si>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</si>
  <si>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</si>
  <si>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</si>
  <si>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</si>
  <si>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</si>
  <si>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</si>
  <si>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</si>
  <si>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</si>
  <si>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</si>
  <si>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</si>
  <si>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</si>
  <si>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</si>
  <si>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</si>
  <si>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</si>
  <si>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</si>
  <si>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</si>
  <si>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</si>
  <si>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</si>
  <si>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</si>
  <si>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</si>
  <si>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</si>
  <si>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</si>
  <si>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</si>
  <si>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</si>
  <si>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</si>
  <si>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</si>
  <si>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</si>
  <si>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</si>
  <si>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</si>
  <si>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</si>
  <si>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</si>
  <si>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</si>
  <si>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</si>
  <si>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</si>
  <si>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</si>
  <si>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</si>
  <si>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</si>
  <si>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</si>
  <si>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</si>
  <si>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703446058761</t>
  </si>
  <si>
    <t>3740820</t>
  </si>
  <si>
    <t>酒店预付</t>
  </si>
  <si>
    <t>否</t>
  </si>
  <si>
    <t>普通</t>
  </si>
  <si>
    <t>221942111</t>
  </si>
  <si>
    <t>迪士尼探索家度假酒店</t>
  </si>
  <si>
    <t>1619975</t>
  </si>
  <si>
    <t>WU/YANNI</t>
  </si>
  <si>
    <t>2023-08-06</t>
  </si>
  <si>
    <t>2023-08-21</t>
  </si>
  <si>
    <t>2023-08-22</t>
  </si>
  <si>
    <t>¥2,837.00</t>
  </si>
  <si>
    <t>¥160.47</t>
  </si>
  <si>
    <t>¥2,676.53</t>
  </si>
  <si>
    <t>Standard Room</t>
  </si>
  <si>
    <t>WEBSITE</t>
  </si>
  <si>
    <t>703383101060</t>
  </si>
  <si>
    <t>3463157</t>
  </si>
  <si>
    <t>221927705</t>
  </si>
  <si>
    <t>香港朗逸酒店</t>
  </si>
  <si>
    <t>HE/AISI</t>
  </si>
  <si>
    <t>2023-06-04</t>
  </si>
  <si>
    <t>¥697.00</t>
  </si>
  <si>
    <t>¥33.00</t>
  </si>
  <si>
    <t>¥664.00</t>
  </si>
  <si>
    <t>Standard Twin Room</t>
  </si>
  <si>
    <t>703370276371</t>
  </si>
  <si>
    <t>3405886</t>
  </si>
  <si>
    <t>821110060</t>
  </si>
  <si>
    <t>城市中心酒店</t>
  </si>
  <si>
    <t>YAN/YINAN</t>
  </si>
  <si>
    <t>2023-05-22</t>
  </si>
  <si>
    <t>2023-10-04</t>
  </si>
  <si>
    <t>2023-10-05</t>
  </si>
  <si>
    <t>¥223.00</t>
  </si>
  <si>
    <t>2023-08-22 13:43:46</t>
  </si>
  <si>
    <t>Deluxe Family Room</t>
  </si>
  <si>
    <t>703370465534</t>
  </si>
  <si>
    <t>3405899</t>
  </si>
  <si>
    <t>YE/YE</t>
  </si>
  <si>
    <t>¥210.00</t>
  </si>
  <si>
    <t>2023-08-22 17:22:38</t>
  </si>
  <si>
    <t>Deluxe Triple Room</t>
  </si>
  <si>
    <t>703375734755</t>
  </si>
  <si>
    <t>3427715</t>
  </si>
  <si>
    <t>158584787</t>
  </si>
  <si>
    <t>曼谷湄南河畔华美达广场酒店</t>
  </si>
  <si>
    <t>WU/DAN</t>
  </si>
  <si>
    <t>2023-05-27</t>
  </si>
  <si>
    <t>2023-08-23</t>
  </si>
  <si>
    <t>¥1,070.00</t>
  </si>
  <si>
    <t>¥80.00</t>
  </si>
  <si>
    <t>¥990.00</t>
  </si>
  <si>
    <t>Deluxe Twin Room with River View</t>
  </si>
  <si>
    <t>703401659331</t>
  </si>
  <si>
    <t>3535621</t>
  </si>
  <si>
    <t>210910232</t>
  </si>
  <si>
    <t>普吉岛玛丽莎别墅酒店</t>
  </si>
  <si>
    <t>SHAO/XINYAO</t>
  </si>
  <si>
    <t>2023-06-22</t>
  </si>
  <si>
    <t>¥2,166.00</t>
  </si>
  <si>
    <t>¥206.00</t>
  </si>
  <si>
    <t>¥1,960.00</t>
  </si>
  <si>
    <t>Deluxe Suite with Private Pool</t>
  </si>
  <si>
    <t>703462646473</t>
  </si>
  <si>
    <t>3818119</t>
  </si>
  <si>
    <t>860784107</t>
  </si>
  <si>
    <t>芭堤雅中心智选假日酒店 - IHG 旗下酒店</t>
  </si>
  <si>
    <t>LI/MENGKUI</t>
  </si>
  <si>
    <t>¥310.00</t>
  </si>
  <si>
    <t>¥52.05</t>
  </si>
  <si>
    <t>¥257.95</t>
  </si>
  <si>
    <t>One Queen Bed Standard Non Smoking</t>
  </si>
  <si>
    <t>703356815349</t>
  </si>
  <si>
    <t>3343131</t>
  </si>
  <si>
    <t>221929127</t>
  </si>
  <si>
    <t>仁川机场贝斯特韦斯特精品酒店</t>
  </si>
  <si>
    <t>ZHU/MINGGANG|ZHU/RUI</t>
  </si>
  <si>
    <t>2023-05-08</t>
  </si>
  <si>
    <t>2023-08-24</t>
  </si>
  <si>
    <t>¥580.00</t>
  </si>
  <si>
    <t>¥62.00</t>
  </si>
  <si>
    <t>¥518.00</t>
  </si>
  <si>
    <t>DELUXE TWIN</t>
  </si>
  <si>
    <t>703444440051</t>
  </si>
  <si>
    <t>3733467</t>
  </si>
  <si>
    <t>WU/YITING|WU/GUOPING</t>
  </si>
  <si>
    <t>2023-08-04</t>
  </si>
  <si>
    <t>2023-08-25</t>
  </si>
  <si>
    <t>¥2,403.00</t>
  </si>
  <si>
    <t>¥135.65</t>
  </si>
  <si>
    <t>¥2,267.35</t>
  </si>
  <si>
    <t>703464639413</t>
  </si>
  <si>
    <t>3831722</t>
  </si>
  <si>
    <t>158582588</t>
  </si>
  <si>
    <t>赤坂蒙特利酒店</t>
  </si>
  <si>
    <t>LU/JINGZHE|CHEN/XI</t>
  </si>
  <si>
    <t>2023-09-29</t>
  </si>
  <si>
    <t>2023-10-03</t>
  </si>
  <si>
    <t>¥3,720.00</t>
  </si>
  <si>
    <t>2023-08-25 13:34:34</t>
  </si>
  <si>
    <t>small double room non smoking</t>
  </si>
  <si>
    <t>703462665272</t>
  </si>
  <si>
    <t>3819282</t>
  </si>
  <si>
    <t>186282803</t>
  </si>
  <si>
    <t>东京新大谷酒店花园塔酒店</t>
  </si>
  <si>
    <t>YEUNG/KWOKON|YEUNG/JENNYYUKCHUN</t>
  </si>
  <si>
    <t>2023-08-26</t>
  </si>
  <si>
    <t>¥4,884.00</t>
  </si>
  <si>
    <t>¥520.82</t>
  </si>
  <si>
    <t>¥4,363.18</t>
  </si>
  <si>
    <t>standard twin or double</t>
  </si>
  <si>
    <t>703381262470</t>
  </si>
  <si>
    <t>3453634</t>
  </si>
  <si>
    <t>221905010</t>
  </si>
  <si>
    <t>澳门利澳酒店</t>
  </si>
  <si>
    <t>LIU/TIANLE|REN/YU</t>
  </si>
  <si>
    <t>2023-06-02</t>
  </si>
  <si>
    <t>¥2,220.00</t>
  </si>
  <si>
    <t>¥195.00</t>
  </si>
  <si>
    <t>¥2,025.00</t>
  </si>
  <si>
    <t>703463227264</t>
  </si>
  <si>
    <t>3825068</t>
  </si>
  <si>
    <t>236571494</t>
  </si>
  <si>
    <t>新山凯贝丽酒店式服务公寓</t>
  </si>
  <si>
    <t>LIU/CHANGYI|ZHANG/XIAOGUANG</t>
  </si>
  <si>
    <t>2023-08-27</t>
  </si>
  <si>
    <t>¥2,980.00</t>
  </si>
  <si>
    <t>¥196.30</t>
  </si>
  <si>
    <t>¥2,783.70</t>
  </si>
  <si>
    <t>Studio Executive King</t>
  </si>
  <si>
    <t>703356143137</t>
  </si>
  <si>
    <t>3341101</t>
  </si>
  <si>
    <t>158587730</t>
  </si>
  <si>
    <t>普吉岛卡塔坦尼海滩度假村(政府卫生认证)</t>
  </si>
  <si>
    <t>ZHAO/PENG|ZHAO/ZHIHENG|WANG/XIA</t>
  </si>
  <si>
    <t>¥7,450.00</t>
  </si>
  <si>
    <t>¥420.00</t>
  </si>
  <si>
    <t>¥7,030.00</t>
  </si>
  <si>
    <t>Junior Suite(Thanin wing)</t>
  </si>
  <si>
    <t>703405341193</t>
  </si>
  <si>
    <t>3553934</t>
  </si>
  <si>
    <t>243960775</t>
  </si>
  <si>
    <t>盛泰澜曼谷拉普崂中央广场酒店</t>
  </si>
  <si>
    <t>YU/QIAN|LI/XIANG|HAN/RONG|YANG/JIE</t>
  </si>
  <si>
    <t>2023-06-26</t>
  </si>
  <si>
    <t>¥1,220.00</t>
  </si>
  <si>
    <t>¥116.00</t>
  </si>
  <si>
    <t>¥1,104.00</t>
  </si>
  <si>
    <t>deluxe twin room</t>
  </si>
  <si>
    <t>703457989308</t>
  </si>
  <si>
    <t>3797559</t>
  </si>
  <si>
    <t>158584298</t>
  </si>
  <si>
    <t>曼谷铂尔曼G酒店</t>
  </si>
  <si>
    <t>WANG/HENG|LI/NIAN</t>
  </si>
  <si>
    <t>2023-08-17</t>
  </si>
  <si>
    <t>¥1,420.00</t>
  </si>
  <si>
    <t>¥175.10</t>
  </si>
  <si>
    <t>¥1,244.90</t>
  </si>
  <si>
    <t>premium deluxe twin room</t>
  </si>
  <si>
    <t>合计</t>
  </si>
  <si>
    <t/>
  </si>
  <si>
    <t>¥30,237.00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</si>
  <si>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</si>
  <si>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</si>
  <si>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</si>
  <si>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</si>
  <si>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</si>
  <si>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</si>
  <si>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</si>
  <si>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</si>
  <si>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</si>
  <si>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A230829143352481</t>
  </si>
  <si>
    <t>A230829143446481</t>
  </si>
  <si>
    <r>
      <t>总计：</t>
    </r>
    <r>
      <rPr>
        <sz val="10"/>
        <rFont val="Arial"/>
        <charset val="134"/>
      </rPr>
      <t>27884.61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</si>
  <si>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</si>
  <si>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</si>
  <si>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</si>
  <si>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</si>
  <si>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</si>
  <si>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</si>
  <si>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</si>
  <si>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</si>
  <si>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</si>
  <si>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</si>
  <si>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</si>
  <si>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</si>
  <si>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</si>
  <si>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</si>
  <si>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</si>
  <si>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</si>
  <si>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</si>
  <si>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</si>
  <si>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普吉岛卡塔坦尼海滩度假村(SHA Extra Plus)</t>
  </si>
  <si>
    <t>ZHAO PENG,ZHAO ZHIHENG,WANG XIA</t>
  </si>
  <si>
    <t>退房日周结</t>
  </si>
  <si>
    <t>7030.00</t>
  </si>
  <si>
    <t>RMB</t>
  </si>
  <si>
    <t>0</t>
  </si>
  <si>
    <t>0.00</t>
  </si>
  <si>
    <t>去哪儿直连（港丰）</t>
  </si>
  <si>
    <t>31</t>
  </si>
  <si>
    <t>2023-05-08 13:45:19</t>
  </si>
  <si>
    <t>汇智国际旅游发展有限公司</t>
  </si>
  <si>
    <t>直采</t>
  </si>
  <si>
    <t>泰国</t>
  </si>
  <si>
    <t>ZHU MINGGANG,ZHU RUI</t>
  </si>
  <si>
    <t>518.00</t>
  </si>
  <si>
    <t>2023-05-08 21:14:50</t>
  </si>
  <si>
    <t>直连</t>
  </si>
  <si>
    <t>韩国</t>
  </si>
  <si>
    <t>曼谷华美达广场湄南河畔酒店</t>
  </si>
  <si>
    <t>WU DAN</t>
  </si>
  <si>
    <t>990.00</t>
  </si>
  <si>
    <t>2023-05-28 18:28:45</t>
  </si>
  <si>
    <t>LIU TIANLE,REN YU</t>
  </si>
  <si>
    <t>2025.00</t>
  </si>
  <si>
    <t>2023-06-02 20:32:08</t>
  </si>
  <si>
    <t>中国</t>
  </si>
  <si>
    <t>HE AISI</t>
  </si>
  <si>
    <t>664.00</t>
  </si>
  <si>
    <t>2023-06-04 23:19:05</t>
  </si>
  <si>
    <t>普吉岛玛丽莎别墅酒店(SHA Plus+)</t>
  </si>
  <si>
    <t>SHAO XINYAO</t>
  </si>
  <si>
    <t>1960.00</t>
  </si>
  <si>
    <t>2023-06-22 10:17:18</t>
  </si>
  <si>
    <t>盛泰澜拉普崂中央广场酒店</t>
  </si>
  <si>
    <t>YU QIAN,LI XIANG,HAN RONG,YANG JIE</t>
  </si>
  <si>
    <t>1104.00</t>
  </si>
  <si>
    <t>2023-06-26 16:10:15</t>
  </si>
  <si>
    <t>WU YITING,WU GUOPING</t>
  </si>
  <si>
    <t>2267.35</t>
  </si>
  <si>
    <t>2023-08-04 20:24:52</t>
  </si>
  <si>
    <t>WU YANNI</t>
  </si>
  <si>
    <t>2676.53</t>
  </si>
  <si>
    <t>2023-08-06 16:54:42</t>
  </si>
  <si>
    <t>WANG HENG,LI NIAN</t>
  </si>
  <si>
    <t>1244.90</t>
  </si>
  <si>
    <t>2023-08-18 14:21:54</t>
  </si>
  <si>
    <t>LI MENGKUI</t>
  </si>
  <si>
    <t>257.95</t>
  </si>
  <si>
    <t>2023-08-22 11:50:27</t>
  </si>
  <si>
    <t>东京新大谷饭店花园楼</t>
  </si>
  <si>
    <t>YEUNG KWOKON,YEUNG JENNYYUKCHUN</t>
  </si>
  <si>
    <t>4363.18</t>
  </si>
  <si>
    <t>2023-08-22 15:56:41</t>
  </si>
  <si>
    <t>日本</t>
  </si>
  <si>
    <t>LIU CHANGYI,ZHANG XIAOGUANG</t>
  </si>
  <si>
    <t>2783.72</t>
  </si>
  <si>
    <t>2023-08-23 18:20:15</t>
  </si>
  <si>
    <t>马来西亚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</si>
</sst>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16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16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80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104</v>
      </c>
      <c r="Q4" s="7"/>
      <c r="R4" s="10" t="s">
        <v>105</v>
      </c>
      <c r="S4" s="11" t="s">
        <v>105</v>
      </c>
      <c r="T4" s="7" t="s">
        <v>106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99</v>
      </c>
      <c r="H5" s="7" t="s">
        <v>100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102</v>
      </c>
      <c r="O5" s="7" t="s">
        <v>103</v>
      </c>
      <c r="P5" s="7" t="s">
        <v>104</v>
      </c>
      <c r="Q5" s="7"/>
      <c r="R5" s="10" t="s">
        <v>111</v>
      </c>
      <c r="S5" s="11" t="s">
        <v>111</v>
      </c>
      <c r="T5" s="7" t="s">
        <v>112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80</v>
      </c>
      <c r="P6" s="7" t="s">
        <v>120</v>
      </c>
      <c r="Q6" s="7"/>
      <c r="R6" s="10" t="s">
        <v>121</v>
      </c>
      <c r="S6" s="11" t="s">
        <v>19</v>
      </c>
      <c r="T6" s="7"/>
      <c r="U6" s="10" t="s">
        <v>19</v>
      </c>
      <c r="V6" s="10" t="s">
        <v>121</v>
      </c>
      <c r="W6" s="11" t="s">
        <v>122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2</v>
      </c>
      <c r="N7" s="7" t="s">
        <v>130</v>
      </c>
      <c r="O7" s="7" t="s">
        <v>80</v>
      </c>
      <c r="P7" s="7" t="s">
        <v>120</v>
      </c>
      <c r="Q7" s="7"/>
      <c r="R7" s="10" t="s">
        <v>131</v>
      </c>
      <c r="S7" s="11" t="s">
        <v>19</v>
      </c>
      <c r="T7" s="7"/>
      <c r="U7" s="10" t="s">
        <v>19</v>
      </c>
      <c r="V7" s="10" t="s">
        <v>131</v>
      </c>
      <c r="W7" s="11" t="s">
        <v>132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1</v>
      </c>
      <c r="N8" s="7" t="s">
        <v>81</v>
      </c>
      <c r="O8" s="7" t="s">
        <v>81</v>
      </c>
      <c r="P8" s="7" t="s">
        <v>120</v>
      </c>
      <c r="Q8" s="7"/>
      <c r="R8" s="10" t="s">
        <v>140</v>
      </c>
      <c r="S8" s="11" t="s">
        <v>19</v>
      </c>
      <c r="T8" s="7"/>
      <c r="U8" s="10" t="s">
        <v>19</v>
      </c>
      <c r="V8" s="10" t="s">
        <v>140</v>
      </c>
      <c r="W8" s="11" t="s">
        <v>141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146</v>
      </c>
      <c r="H9" s="7" t="s">
        <v>147</v>
      </c>
      <c r="I9" s="7" t="s">
        <v>77</v>
      </c>
      <c r="J9" s="7" t="s">
        <v>2</v>
      </c>
      <c r="K9" s="7" t="s">
        <v>148</v>
      </c>
      <c r="L9" s="7">
        <v>1</v>
      </c>
      <c r="M9" s="7">
        <v>1</v>
      </c>
      <c r="N9" s="7" t="s">
        <v>149</v>
      </c>
      <c r="O9" s="7" t="s">
        <v>120</v>
      </c>
      <c r="P9" s="7" t="s">
        <v>150</v>
      </c>
      <c r="Q9" s="7"/>
      <c r="R9" s="10" t="s">
        <v>151</v>
      </c>
      <c r="S9" s="11" t="s">
        <v>19</v>
      </c>
      <c r="T9" s="7"/>
      <c r="U9" s="10" t="s">
        <v>19</v>
      </c>
      <c r="V9" s="10" t="s">
        <v>151</v>
      </c>
      <c r="W9" s="11" t="s">
        <v>152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75</v>
      </c>
      <c r="H10" s="7" t="s">
        <v>76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158</v>
      </c>
      <c r="O10" s="7" t="s">
        <v>150</v>
      </c>
      <c r="P10" s="7" t="s">
        <v>159</v>
      </c>
      <c r="Q10" s="7"/>
      <c r="R10" s="10" t="s">
        <v>160</v>
      </c>
      <c r="S10" s="11" t="s">
        <v>19</v>
      </c>
      <c r="T10" s="7"/>
      <c r="U10" s="10" t="s">
        <v>19</v>
      </c>
      <c r="V10" s="10" t="s">
        <v>160</v>
      </c>
      <c r="W10" s="11" t="s">
        <v>161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162</v>
      </c>
      <c r="AD10" t="s">
        <v>6</v>
      </c>
      <c r="AE10" t="s">
        <v>85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1</v>
      </c>
      <c r="M11" s="7">
        <v>4</v>
      </c>
      <c r="N11" s="7" t="s">
        <v>150</v>
      </c>
      <c r="O11" s="7" t="s">
        <v>168</v>
      </c>
      <c r="P11" s="7" t="s">
        <v>169</v>
      </c>
      <c r="Q11" s="7"/>
      <c r="R11" s="10" t="s">
        <v>170</v>
      </c>
      <c r="S11" s="11" t="s">
        <v>170</v>
      </c>
      <c r="T11" s="7" t="s">
        <v>171</v>
      </c>
      <c r="U11" s="10" t="s">
        <v>19</v>
      </c>
      <c r="V11" s="10" t="s">
        <v>19</v>
      </c>
      <c r="W11" s="11" t="s">
        <v>19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19</v>
      </c>
      <c r="AD11" t="s">
        <v>6</v>
      </c>
      <c r="AE11" t="s">
        <v>172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175</v>
      </c>
      <c r="H12" s="7" t="s">
        <v>176</v>
      </c>
      <c r="I12" s="7" t="s">
        <v>77</v>
      </c>
      <c r="J12" s="7" t="s">
        <v>2</v>
      </c>
      <c r="K12" s="7" t="s">
        <v>177</v>
      </c>
      <c r="L12" s="7">
        <v>1</v>
      </c>
      <c r="M12" s="7">
        <v>2</v>
      </c>
      <c r="N12" s="7" t="s">
        <v>81</v>
      </c>
      <c r="O12" s="7" t="s">
        <v>150</v>
      </c>
      <c r="P12" s="7" t="s">
        <v>178</v>
      </c>
      <c r="Q12" s="7"/>
      <c r="R12" s="10" t="s">
        <v>179</v>
      </c>
      <c r="S12" s="11" t="s">
        <v>19</v>
      </c>
      <c r="T12" s="7"/>
      <c r="U12" s="10" t="s">
        <v>19</v>
      </c>
      <c r="V12" s="10" t="s">
        <v>179</v>
      </c>
      <c r="W12" s="11" t="s">
        <v>180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185</v>
      </c>
      <c r="H13" s="7" t="s">
        <v>186</v>
      </c>
      <c r="I13" s="7" t="s">
        <v>77</v>
      </c>
      <c r="J13" s="7" t="s">
        <v>2</v>
      </c>
      <c r="K13" s="7" t="s">
        <v>187</v>
      </c>
      <c r="L13" s="7">
        <v>1</v>
      </c>
      <c r="M13" s="7">
        <v>2</v>
      </c>
      <c r="N13" s="7" t="s">
        <v>188</v>
      </c>
      <c r="O13" s="7" t="s">
        <v>150</v>
      </c>
      <c r="P13" s="7" t="s">
        <v>178</v>
      </c>
      <c r="Q13" s="7"/>
      <c r="R13" s="10" t="s">
        <v>189</v>
      </c>
      <c r="S13" s="11" t="s">
        <v>19</v>
      </c>
      <c r="T13" s="7"/>
      <c r="U13" s="10" t="s">
        <v>19</v>
      </c>
      <c r="V13" s="10" t="s">
        <v>189</v>
      </c>
      <c r="W13" s="11" t="s">
        <v>190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191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194</v>
      </c>
      <c r="H14" s="7" t="s">
        <v>195</v>
      </c>
      <c r="I14" s="7" t="s">
        <v>77</v>
      </c>
      <c r="J14" s="7" t="s">
        <v>2</v>
      </c>
      <c r="K14" s="7" t="s">
        <v>196</v>
      </c>
      <c r="L14" s="7">
        <v>2</v>
      </c>
      <c r="M14" s="7">
        <v>2</v>
      </c>
      <c r="N14" s="7" t="s">
        <v>120</v>
      </c>
      <c r="O14" s="7" t="s">
        <v>159</v>
      </c>
      <c r="P14" s="7" t="s">
        <v>197</v>
      </c>
      <c r="Q14" s="7"/>
      <c r="R14" s="10" t="s">
        <v>198</v>
      </c>
      <c r="S14" s="11" t="s">
        <v>19</v>
      </c>
      <c r="T14" s="7"/>
      <c r="U14" s="10" t="s">
        <v>19</v>
      </c>
      <c r="V14" s="10" t="s">
        <v>198</v>
      </c>
      <c r="W14" s="11" t="s">
        <v>199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204</v>
      </c>
      <c r="H15" s="7" t="s">
        <v>205</v>
      </c>
      <c r="I15" s="7" t="s">
        <v>77</v>
      </c>
      <c r="J15" s="7" t="s">
        <v>2</v>
      </c>
      <c r="K15" s="7" t="s">
        <v>206</v>
      </c>
      <c r="L15" s="7">
        <v>1</v>
      </c>
      <c r="M15" s="7">
        <v>5</v>
      </c>
      <c r="N15" s="7" t="s">
        <v>149</v>
      </c>
      <c r="O15" s="7" t="s">
        <v>81</v>
      </c>
      <c r="P15" s="7" t="s">
        <v>197</v>
      </c>
      <c r="Q15" s="7"/>
      <c r="R15" s="10" t="s">
        <v>207</v>
      </c>
      <c r="S15" s="11" t="s">
        <v>19</v>
      </c>
      <c r="T15" s="7"/>
      <c r="U15" s="10" t="s">
        <v>19</v>
      </c>
      <c r="V15" s="10" t="s">
        <v>207</v>
      </c>
      <c r="W15" s="11" t="s">
        <v>208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213</v>
      </c>
      <c r="H16" s="7" t="s">
        <v>214</v>
      </c>
      <c r="I16" s="7" t="s">
        <v>77</v>
      </c>
      <c r="J16" s="7" t="s">
        <v>2</v>
      </c>
      <c r="K16" s="7" t="s">
        <v>215</v>
      </c>
      <c r="L16" s="7">
        <v>2</v>
      </c>
      <c r="M16" s="7">
        <v>1</v>
      </c>
      <c r="N16" s="7" t="s">
        <v>216</v>
      </c>
      <c r="O16" s="7" t="s">
        <v>178</v>
      </c>
      <c r="P16" s="7" t="s">
        <v>197</v>
      </c>
      <c r="Q16" s="7"/>
      <c r="R16" s="10" t="s">
        <v>217</v>
      </c>
      <c r="S16" s="11" t="s">
        <v>19</v>
      </c>
      <c r="T16" s="7"/>
      <c r="U16" s="10" t="s">
        <v>19</v>
      </c>
      <c r="V16" s="10" t="s">
        <v>217</v>
      </c>
      <c r="W16" s="11" t="s">
        <v>218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221</v>
      </c>
      <c r="B17" s="6" t="s">
        <v>222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223</v>
      </c>
      <c r="H17" s="7" t="s">
        <v>224</v>
      </c>
      <c r="I17" s="7" t="s">
        <v>77</v>
      </c>
      <c r="J17" s="7" t="s">
        <v>2</v>
      </c>
      <c r="K17" s="7" t="s">
        <v>225</v>
      </c>
      <c r="L17" s="7">
        <v>1</v>
      </c>
      <c r="M17" s="7">
        <v>2</v>
      </c>
      <c r="N17" s="7" t="s">
        <v>226</v>
      </c>
      <c r="O17" s="7" t="s">
        <v>159</v>
      </c>
      <c r="P17" s="7" t="s">
        <v>197</v>
      </c>
      <c r="Q17" s="7"/>
      <c r="R17" s="10" t="s">
        <v>227</v>
      </c>
      <c r="S17" s="11" t="s">
        <v>19</v>
      </c>
      <c r="T17" s="7"/>
      <c r="U17" s="10" t="s">
        <v>19</v>
      </c>
      <c r="V17" s="10" t="s">
        <v>227</v>
      </c>
      <c r="W17" s="11" t="s">
        <v>228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86</v>
      </c>
      <c r="AG17" t="s">
        <v>73</v>
      </c>
      <c r="AH17" t="s">
        <v>19</v>
      </c>
    </row>
    <row r="18" customHeight="1" spans="1:32">
      <c r="A18" s="9" t="s">
        <v>231</v>
      </c>
      <c r="B18" s="9"/>
      <c r="C18" s="9" t="s">
        <v>232</v>
      </c>
      <c r="D18" s="9"/>
      <c r="E18" s="9"/>
      <c r="F18" s="9"/>
      <c r="G18" s="9" t="s">
        <v>232</v>
      </c>
      <c r="H18" s="9" t="s">
        <v>232</v>
      </c>
      <c r="I18" s="9" t="s">
        <v>232</v>
      </c>
      <c r="J18" s="9" t="s">
        <v>232</v>
      </c>
      <c r="K18" s="9" t="s">
        <v>232</v>
      </c>
      <c r="L18" s="9" t="s">
        <v>232</v>
      </c>
      <c r="M18" s="9" t="s">
        <v>232</v>
      </c>
      <c r="N18" s="9" t="s">
        <v>232</v>
      </c>
      <c r="O18" s="9" t="s">
        <v>232</v>
      </c>
      <c r="P18" s="9" t="s">
        <v>232</v>
      </c>
      <c r="Q18" s="9"/>
      <c r="R18" s="12" t="s">
        <v>20</v>
      </c>
      <c r="S18" s="12" t="s">
        <v>21</v>
      </c>
      <c r="T18" s="9" t="s">
        <v>232</v>
      </c>
      <c r="U18" s="12"/>
      <c r="V18" s="12" t="s">
        <v>233</v>
      </c>
      <c r="W18" s="12" t="s">
        <v>22</v>
      </c>
      <c r="X18" s="12"/>
      <c r="Y18" s="12"/>
      <c r="Z18" s="12"/>
      <c r="AA18" s="9"/>
      <c r="AB18" s="12"/>
      <c r="AC18" s="9"/>
      <c r="AD18" s="9" t="s">
        <v>232</v>
      </c>
      <c r="AE18" s="9"/>
      <c r="AF1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234</v>
      </c>
      <c r="B1" s="4" t="s">
        <v>235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236</v>
      </c>
      <c r="H1" s="4" t="s">
        <v>237</v>
      </c>
      <c r="I1" s="4" t="s">
        <v>13</v>
      </c>
      <c r="J1" s="4" t="s">
        <v>17</v>
      </c>
      <c r="K1" s="4" t="s">
        <v>18</v>
      </c>
      <c r="L1" s="4" t="s">
        <v>238</v>
      </c>
      <c r="M1" s="4" t="s">
        <v>239</v>
      </c>
      <c r="N1" s="4" t="s">
        <v>240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C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242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2676.53</v>
      </c>
      <c r="E2" t="str">
        <f>VLOOKUP(A2,HOP!A:L,12,0)</f>
        <v>2676.53</v>
      </c>
      <c r="F2" t="str">
        <f>VLOOKUP(A2,HOP!A:C,3,0)</f>
        <v>3740820</v>
      </c>
      <c r="G2">
        <f>D2-E2</f>
        <v>0</v>
      </c>
      <c r="H2" t="str">
        <f>$H$1&amp;F2</f>
        <v>，3740820</v>
      </c>
      <c r="I2" t="str">
        <f>VLOOKUP(A2,HOP!A:U,21,0)</f>
        <v>直采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664</v>
      </c>
      <c r="E3" t="str">
        <f>VLOOKUP(A3,HOP!A:L,12,0)</f>
        <v>664.00</v>
      </c>
      <c r="F3" t="str">
        <f>VLOOKUP(A3,HOP!A:C,3,0)</f>
        <v>3463157</v>
      </c>
      <c r="G3">
        <f t="shared" ref="G3:G17" si="0">D3-E3</f>
        <v>0</v>
      </c>
      <c r="H3" t="str">
        <f t="shared" ref="H3:H17" si="1">$H$1&amp;F3</f>
        <v>，3463157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108</v>
      </c>
      <c r="B5" s="7" t="s">
        <v>103</v>
      </c>
      <c r="C5" s="7" t="s">
        <v>104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customHeight="1" spans="1:9">
      <c r="A6" s="6" t="s">
        <v>114</v>
      </c>
      <c r="B6" s="7" t="s">
        <v>80</v>
      </c>
      <c r="C6" s="7" t="s">
        <v>120</v>
      </c>
      <c r="D6" s="3">
        <v>990</v>
      </c>
      <c r="E6" t="str">
        <f>VLOOKUP(A6,HOP!A:L,12,0)</f>
        <v>990.00</v>
      </c>
      <c r="F6" t="str">
        <f>VLOOKUP(A6,HOP!A:C,3,0)</f>
        <v>3427715</v>
      </c>
      <c r="G6">
        <f t="shared" si="0"/>
        <v>0</v>
      </c>
      <c r="H6" t="str">
        <f t="shared" si="1"/>
        <v>，3427715</v>
      </c>
      <c r="I6" t="str">
        <f>VLOOKUP(A6,HOP!A:U,21,0)</f>
        <v>直采</v>
      </c>
    </row>
    <row r="7" ht="14.25" customHeight="1" spans="1:9">
      <c r="A7" s="6" t="s">
        <v>125</v>
      </c>
      <c r="B7" s="7" t="s">
        <v>80</v>
      </c>
      <c r="C7" s="7" t="s">
        <v>120</v>
      </c>
      <c r="D7" s="3">
        <v>1960</v>
      </c>
      <c r="E7" t="str">
        <f>VLOOKUP(A7,HOP!A:L,12,0)</f>
        <v>1960.00</v>
      </c>
      <c r="F7" t="str">
        <f>VLOOKUP(A7,HOP!A:C,3,0)</f>
        <v>3535621</v>
      </c>
      <c r="G7">
        <f t="shared" si="0"/>
        <v>0</v>
      </c>
      <c r="H7" t="str">
        <f t="shared" si="1"/>
        <v>，3535621</v>
      </c>
      <c r="I7" t="str">
        <f>VLOOKUP(A7,HOP!A:U,21,0)</f>
        <v>直采</v>
      </c>
    </row>
    <row r="8" ht="14.25" customHeight="1" spans="1:9">
      <c r="A8" s="6" t="s">
        <v>135</v>
      </c>
      <c r="B8" s="7" t="s">
        <v>81</v>
      </c>
      <c r="C8" s="7" t="s">
        <v>120</v>
      </c>
      <c r="D8" s="3">
        <v>257.95</v>
      </c>
      <c r="E8" t="str">
        <f>VLOOKUP(A8,HOP!A:L,12,0)</f>
        <v>257.95</v>
      </c>
      <c r="F8" t="str">
        <f>VLOOKUP(A8,HOP!A:C,3,0)</f>
        <v>3818119</v>
      </c>
      <c r="G8">
        <f t="shared" si="0"/>
        <v>0</v>
      </c>
      <c r="H8" t="str">
        <f t="shared" si="1"/>
        <v>，3818119</v>
      </c>
      <c r="I8" t="str">
        <f>VLOOKUP(A8,HOP!A:U,21,0)</f>
        <v>直连</v>
      </c>
    </row>
    <row r="9" ht="14.25" customHeight="1" spans="1:9">
      <c r="A9" s="6" t="s">
        <v>144</v>
      </c>
      <c r="B9" s="7" t="s">
        <v>120</v>
      </c>
      <c r="C9" s="7" t="s">
        <v>150</v>
      </c>
      <c r="D9" s="3">
        <v>518</v>
      </c>
      <c r="E9" t="str">
        <f>VLOOKUP(A9,HOP!A:L,12,0)</f>
        <v>518.00</v>
      </c>
      <c r="F9" t="str">
        <f>VLOOKUP(A9,HOP!A:C,3,0)</f>
        <v>3343131</v>
      </c>
      <c r="G9">
        <f t="shared" si="0"/>
        <v>0</v>
      </c>
      <c r="H9" t="str">
        <f t="shared" si="1"/>
        <v>，3343131</v>
      </c>
      <c r="I9" t="str">
        <f>VLOOKUP(A9,HOP!A:U,21,0)</f>
        <v>直连</v>
      </c>
    </row>
    <row r="10" ht="14.25" customHeight="1" spans="1:9">
      <c r="A10" s="6" t="s">
        <v>155</v>
      </c>
      <c r="B10" s="7" t="s">
        <v>150</v>
      </c>
      <c r="C10" s="7" t="s">
        <v>159</v>
      </c>
      <c r="D10" s="3">
        <v>2267.35</v>
      </c>
      <c r="E10" t="str">
        <f>VLOOKUP(A10,HOP!A:L,12,0)</f>
        <v>2267.35</v>
      </c>
      <c r="F10" t="str">
        <f>VLOOKUP(A10,HOP!A:C,3,0)</f>
        <v>3733467</v>
      </c>
      <c r="G10">
        <f t="shared" si="0"/>
        <v>0</v>
      </c>
      <c r="H10" t="str">
        <f t="shared" si="1"/>
        <v>，3733467</v>
      </c>
      <c r="I10" t="str">
        <f>VLOOKUP(A10,HOP!A:U,21,0)</f>
        <v>直采</v>
      </c>
    </row>
    <row r="11" ht="14.25" hidden="1" customHeight="1" spans="1:9">
      <c r="A11" s="6" t="s">
        <v>163</v>
      </c>
      <c r="B11" s="7" t="s">
        <v>168</v>
      </c>
      <c r="C11" s="7" t="s">
        <v>169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customHeight="1" spans="1:9">
      <c r="A12" s="6" t="s">
        <v>173</v>
      </c>
      <c r="B12" s="7" t="s">
        <v>150</v>
      </c>
      <c r="C12" s="7" t="s">
        <v>178</v>
      </c>
      <c r="D12" s="3">
        <v>4363.18</v>
      </c>
      <c r="E12" t="str">
        <f>VLOOKUP(A12,HOP!A:L,12,0)</f>
        <v>4363.18</v>
      </c>
      <c r="F12" t="str">
        <f>VLOOKUP(A12,HOP!A:C,3,0)</f>
        <v>3819282</v>
      </c>
      <c r="G12">
        <f t="shared" si="0"/>
        <v>0</v>
      </c>
      <c r="H12" t="str">
        <f t="shared" si="1"/>
        <v>，3819282</v>
      </c>
      <c r="I12" t="str">
        <f>VLOOKUP(A12,HOP!A:U,21,0)</f>
        <v>直连</v>
      </c>
    </row>
    <row r="13" ht="14.25" customHeight="1" spans="1:9">
      <c r="A13" s="6" t="s">
        <v>183</v>
      </c>
      <c r="B13" s="7" t="s">
        <v>150</v>
      </c>
      <c r="C13" s="7" t="s">
        <v>178</v>
      </c>
      <c r="D13" s="3">
        <v>2025</v>
      </c>
      <c r="E13" t="str">
        <f>VLOOKUP(A13,HOP!A:L,12,0)</f>
        <v>2025.00</v>
      </c>
      <c r="F13" t="str">
        <f>VLOOKUP(A13,HOP!A:C,3,0)</f>
        <v>3453634</v>
      </c>
      <c r="G13">
        <f t="shared" si="0"/>
        <v>0</v>
      </c>
      <c r="H13" t="str">
        <f t="shared" si="1"/>
        <v>，3453634</v>
      </c>
      <c r="I13" t="str">
        <f>VLOOKUP(A13,HOP!A:U,21,0)</f>
        <v>直连</v>
      </c>
    </row>
    <row r="14" ht="14.25" customHeight="1" spans="1:9">
      <c r="A14" s="6" t="s">
        <v>192</v>
      </c>
      <c r="B14" s="7" t="s">
        <v>159</v>
      </c>
      <c r="C14" s="7" t="s">
        <v>197</v>
      </c>
      <c r="D14" s="3">
        <v>2783.7</v>
      </c>
      <c r="E14" t="str">
        <f>VLOOKUP(A14,HOP!A:L,12,0)</f>
        <v>2783.72</v>
      </c>
      <c r="F14" t="str">
        <f>VLOOKUP(A14,HOP!A:C,3,0)</f>
        <v>3825068</v>
      </c>
      <c r="G14">
        <f t="shared" si="0"/>
        <v>-0.0199999999999818</v>
      </c>
      <c r="H14" t="str">
        <f t="shared" si="1"/>
        <v>，3825068</v>
      </c>
      <c r="I14" t="str">
        <f>VLOOKUP(A14,HOP!A:U,21,0)</f>
        <v>直连</v>
      </c>
    </row>
    <row r="15" ht="14.25" customHeight="1" spans="1:9">
      <c r="A15" s="6" t="s">
        <v>202</v>
      </c>
      <c r="B15" s="7" t="s">
        <v>81</v>
      </c>
      <c r="C15" s="7" t="s">
        <v>197</v>
      </c>
      <c r="D15" s="3">
        <v>7030</v>
      </c>
      <c r="E15" t="str">
        <f>VLOOKUP(A15,HOP!A:L,12,0)</f>
        <v>7030.00</v>
      </c>
      <c r="F15" t="str">
        <f>VLOOKUP(A15,HOP!A:C,3,0)</f>
        <v>3341101</v>
      </c>
      <c r="G15">
        <f t="shared" si="0"/>
        <v>0</v>
      </c>
      <c r="H15" t="str">
        <f t="shared" si="1"/>
        <v>，3341101</v>
      </c>
      <c r="I15" t="str">
        <f>VLOOKUP(A15,HOP!A:U,21,0)</f>
        <v>直采</v>
      </c>
    </row>
    <row r="16" ht="14.25" customHeight="1" spans="1:9">
      <c r="A16" s="6" t="s">
        <v>211</v>
      </c>
      <c r="B16" s="7" t="s">
        <v>178</v>
      </c>
      <c r="C16" s="7" t="s">
        <v>197</v>
      </c>
      <c r="D16" s="3">
        <v>1104</v>
      </c>
      <c r="E16" t="str">
        <f>VLOOKUP(A16,HOP!A:L,12,0)</f>
        <v>1104.00</v>
      </c>
      <c r="F16" t="str">
        <f>VLOOKUP(A16,HOP!A:C,3,0)</f>
        <v>3553934</v>
      </c>
      <c r="G16">
        <f t="shared" si="0"/>
        <v>0</v>
      </c>
      <c r="H16" t="str">
        <f t="shared" si="1"/>
        <v>，3553934</v>
      </c>
      <c r="I16" t="str">
        <f>VLOOKUP(A16,HOP!A:U,21,0)</f>
        <v>直采</v>
      </c>
    </row>
    <row r="17" ht="14.25" customHeight="1" spans="1:9">
      <c r="A17" s="6" t="s">
        <v>221</v>
      </c>
      <c r="B17" s="7" t="s">
        <v>159</v>
      </c>
      <c r="C17" s="7" t="s">
        <v>197</v>
      </c>
      <c r="D17" s="3">
        <v>1244.9</v>
      </c>
      <c r="E17" t="str">
        <f>VLOOKUP(A17,HOP!A:L,12,0)</f>
        <v>1244.90</v>
      </c>
      <c r="F17" t="str">
        <f>VLOOKUP(A17,HOP!A:C,3,0)</f>
        <v>3797559</v>
      </c>
      <c r="G17">
        <f t="shared" si="0"/>
        <v>0</v>
      </c>
      <c r="H17" t="str">
        <f t="shared" si="1"/>
        <v>，3797559</v>
      </c>
      <c r="I17" t="str">
        <f>VLOOKUP(A17,HOP!A:U,21,0)</f>
        <v>直采</v>
      </c>
    </row>
    <row r="19" spans="4:4">
      <c r="D19" s="3">
        <f>SUM(D2:D18)</f>
        <v>27884.61</v>
      </c>
    </row>
    <row r="22" ht="14.25" spans="4:4">
      <c r="D22" s="8" t="s">
        <v>23</v>
      </c>
    </row>
    <row r="26" spans="1:3">
      <c r="A26" t="s">
        <v>243</v>
      </c>
      <c r="C26">
        <v>17272.78</v>
      </c>
    </row>
    <row r="27" spans="1:3">
      <c r="A27" t="s">
        <v>244</v>
      </c>
      <c r="C27">
        <v>10611.83</v>
      </c>
    </row>
    <row r="28" spans="1:3">
      <c r="A28" s="5" t="s">
        <v>245</v>
      </c>
      <c r="C28">
        <f>SUBTOTAL(9,C26:C27)</f>
        <v>27884.61</v>
      </c>
    </row>
  </sheetData>
  <autoFilter ref="A1:I17">
    <filterColumn colId="3">
      <filters>
        <filter val="518.00"/>
        <filter val="664.00"/>
        <filter val="990.00"/>
        <filter val="2,025.00"/>
        <filter val="7,030.00"/>
        <filter val="1,104.00"/>
        <filter val="1,244.90"/>
        <filter val="2,783.70"/>
        <filter val="1,960.00"/>
        <filter val="2,676.53"/>
        <filter val="257.95"/>
        <filter val="2,267.35"/>
        <filter val="4,363.1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A2" workbookViewId="0">
      <selection activeCell="C46" sqref="C46:C47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246</v>
      </c>
      <c r="B1" s="2" t="s">
        <v>247</v>
      </c>
      <c r="C1" s="2" t="s">
        <v>248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249</v>
      </c>
      <c r="I1" s="2" t="s">
        <v>250</v>
      </c>
      <c r="J1" s="2" t="s">
        <v>251</v>
      </c>
      <c r="K1" s="2" t="s">
        <v>252</v>
      </c>
      <c r="L1" s="2" t="s">
        <v>253</v>
      </c>
      <c r="M1" s="2" t="s">
        <v>254</v>
      </c>
      <c r="N1" s="2" t="s">
        <v>255</v>
      </c>
      <c r="O1" s="2" t="s">
        <v>256</v>
      </c>
      <c r="P1" s="2" t="s">
        <v>257</v>
      </c>
      <c r="Q1" s="2" t="s">
        <v>258</v>
      </c>
      <c r="R1" s="2" t="s">
        <v>259</v>
      </c>
      <c r="S1" s="2" t="s">
        <v>260</v>
      </c>
      <c r="T1" s="2" t="s">
        <v>261</v>
      </c>
      <c r="U1" s="2" t="s">
        <v>262</v>
      </c>
      <c r="V1" s="2" t="s">
        <v>263</v>
      </c>
    </row>
    <row r="2" s="1" customFormat="1" spans="1:22">
      <c r="A2" s="1" t="s">
        <v>202</v>
      </c>
      <c r="B2" s="1" t="s">
        <v>149</v>
      </c>
      <c r="C2" s="1" t="s">
        <v>203</v>
      </c>
      <c r="D2" s="1" t="s">
        <v>264</v>
      </c>
      <c r="E2" s="1" t="s">
        <v>265</v>
      </c>
      <c r="F2" s="1" t="s">
        <v>81</v>
      </c>
      <c r="G2" s="1" t="s">
        <v>197</v>
      </c>
      <c r="H2" s="1" t="s">
        <v>266</v>
      </c>
      <c r="I2" s="1" t="s">
        <v>267</v>
      </c>
      <c r="J2" s="1" t="s">
        <v>268</v>
      </c>
      <c r="K2" s="1" t="s">
        <v>267</v>
      </c>
      <c r="L2" s="1" t="s">
        <v>267</v>
      </c>
      <c r="M2" s="1" t="s">
        <v>269</v>
      </c>
      <c r="N2" s="1" t="s">
        <v>269</v>
      </c>
      <c r="O2" s="1" t="s">
        <v>270</v>
      </c>
      <c r="P2" s="1" t="s">
        <v>271</v>
      </c>
      <c r="Q2" s="1" t="s">
        <v>272</v>
      </c>
      <c r="R2" s="1" t="s">
        <v>273</v>
      </c>
      <c r="S2" s="1" t="s">
        <v>73</v>
      </c>
      <c r="T2" s="1" t="s">
        <v>274</v>
      </c>
      <c r="U2" s="1" t="s">
        <v>275</v>
      </c>
      <c r="V2" s="1" t="s">
        <v>276</v>
      </c>
    </row>
    <row r="3" s="1" customFormat="1" spans="1:22">
      <c r="A3" s="1" t="s">
        <v>144</v>
      </c>
      <c r="B3" s="1" t="s">
        <v>149</v>
      </c>
      <c r="C3" s="1" t="s">
        <v>145</v>
      </c>
      <c r="D3" s="1" t="s">
        <v>147</v>
      </c>
      <c r="E3" s="1" t="s">
        <v>277</v>
      </c>
      <c r="F3" s="1" t="s">
        <v>120</v>
      </c>
      <c r="G3" s="1" t="s">
        <v>150</v>
      </c>
      <c r="H3" s="1" t="s">
        <v>266</v>
      </c>
      <c r="I3" s="1" t="s">
        <v>278</v>
      </c>
      <c r="J3" s="1" t="s">
        <v>268</v>
      </c>
      <c r="K3" s="1" t="s">
        <v>278</v>
      </c>
      <c r="L3" s="1" t="s">
        <v>278</v>
      </c>
      <c r="M3" s="1" t="s">
        <v>269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279</v>
      </c>
      <c r="S3" s="1" t="s">
        <v>73</v>
      </c>
      <c r="T3" s="1" t="s">
        <v>274</v>
      </c>
      <c r="U3" s="1" t="s">
        <v>280</v>
      </c>
      <c r="V3" s="1" t="s">
        <v>281</v>
      </c>
    </row>
    <row r="4" s="1" customFormat="1" spans="1:22">
      <c r="A4" s="1" t="s">
        <v>114</v>
      </c>
      <c r="B4" s="1" t="s">
        <v>119</v>
      </c>
      <c r="C4" s="1" t="s">
        <v>115</v>
      </c>
      <c r="D4" s="1" t="s">
        <v>282</v>
      </c>
      <c r="E4" s="1" t="s">
        <v>283</v>
      </c>
      <c r="F4" s="1" t="s">
        <v>80</v>
      </c>
      <c r="G4" s="1" t="s">
        <v>120</v>
      </c>
      <c r="H4" s="1" t="s">
        <v>266</v>
      </c>
      <c r="I4" s="1" t="s">
        <v>284</v>
      </c>
      <c r="J4" s="1" t="s">
        <v>268</v>
      </c>
      <c r="K4" s="1" t="s">
        <v>284</v>
      </c>
      <c r="L4" s="1" t="s">
        <v>284</v>
      </c>
      <c r="M4" s="1" t="s">
        <v>269</v>
      </c>
      <c r="N4" s="1" t="s">
        <v>269</v>
      </c>
      <c r="O4" s="1" t="s">
        <v>270</v>
      </c>
      <c r="P4" s="1" t="s">
        <v>271</v>
      </c>
      <c r="Q4" s="1" t="s">
        <v>272</v>
      </c>
      <c r="R4" s="1" t="s">
        <v>285</v>
      </c>
      <c r="S4" s="1" t="s">
        <v>73</v>
      </c>
      <c r="T4" s="1" t="s">
        <v>274</v>
      </c>
      <c r="U4" s="1" t="s">
        <v>275</v>
      </c>
      <c r="V4" s="1" t="s">
        <v>276</v>
      </c>
    </row>
    <row r="5" s="1" customFormat="1" spans="1:22">
      <c r="A5" s="1" t="s">
        <v>183</v>
      </c>
      <c r="B5" s="1" t="s">
        <v>188</v>
      </c>
      <c r="C5" s="1" t="s">
        <v>184</v>
      </c>
      <c r="D5" s="1" t="s">
        <v>186</v>
      </c>
      <c r="E5" s="1" t="s">
        <v>286</v>
      </c>
      <c r="F5" s="1" t="s">
        <v>150</v>
      </c>
      <c r="G5" s="1" t="s">
        <v>178</v>
      </c>
      <c r="H5" s="1" t="s">
        <v>266</v>
      </c>
      <c r="I5" s="1" t="s">
        <v>287</v>
      </c>
      <c r="J5" s="1" t="s">
        <v>268</v>
      </c>
      <c r="K5" s="1" t="s">
        <v>287</v>
      </c>
      <c r="L5" s="1" t="s">
        <v>287</v>
      </c>
      <c r="M5" s="1" t="s">
        <v>269</v>
      </c>
      <c r="N5" s="1" t="s">
        <v>269</v>
      </c>
      <c r="O5" s="1" t="s">
        <v>270</v>
      </c>
      <c r="P5" s="1" t="s">
        <v>271</v>
      </c>
      <c r="Q5" s="1" t="s">
        <v>272</v>
      </c>
      <c r="R5" s="1" t="s">
        <v>288</v>
      </c>
      <c r="S5" s="1" t="s">
        <v>73</v>
      </c>
      <c r="T5" s="1" t="s">
        <v>274</v>
      </c>
      <c r="U5" s="1" t="s">
        <v>280</v>
      </c>
      <c r="V5" s="1" t="s">
        <v>289</v>
      </c>
    </row>
    <row r="6" s="1" customFormat="1" spans="1:22">
      <c r="A6" s="1" t="s">
        <v>87</v>
      </c>
      <c r="B6" s="1" t="s">
        <v>92</v>
      </c>
      <c r="C6" s="1" t="s">
        <v>88</v>
      </c>
      <c r="D6" s="1" t="s">
        <v>90</v>
      </c>
      <c r="E6" s="1" t="s">
        <v>290</v>
      </c>
      <c r="F6" s="1" t="s">
        <v>80</v>
      </c>
      <c r="G6" s="1" t="s">
        <v>81</v>
      </c>
      <c r="H6" s="1" t="s">
        <v>266</v>
      </c>
      <c r="I6" s="1" t="s">
        <v>291</v>
      </c>
      <c r="J6" s="1" t="s">
        <v>268</v>
      </c>
      <c r="K6" s="1" t="s">
        <v>291</v>
      </c>
      <c r="L6" s="1" t="s">
        <v>291</v>
      </c>
      <c r="M6" s="1" t="s">
        <v>269</v>
      </c>
      <c r="N6" s="1" t="s">
        <v>269</v>
      </c>
      <c r="O6" s="1" t="s">
        <v>270</v>
      </c>
      <c r="P6" s="1" t="s">
        <v>271</v>
      </c>
      <c r="Q6" s="1" t="s">
        <v>272</v>
      </c>
      <c r="R6" s="1" t="s">
        <v>292</v>
      </c>
      <c r="S6" s="1" t="s">
        <v>73</v>
      </c>
      <c r="T6" s="1" t="s">
        <v>274</v>
      </c>
      <c r="U6" s="1" t="s">
        <v>280</v>
      </c>
      <c r="V6" s="1" t="s">
        <v>289</v>
      </c>
    </row>
    <row r="7" s="1" customFormat="1" spans="1:22">
      <c r="A7" s="1" t="s">
        <v>125</v>
      </c>
      <c r="B7" s="1" t="s">
        <v>130</v>
      </c>
      <c r="C7" s="1" t="s">
        <v>126</v>
      </c>
      <c r="D7" s="1" t="s">
        <v>293</v>
      </c>
      <c r="E7" s="1" t="s">
        <v>294</v>
      </c>
      <c r="F7" s="1" t="s">
        <v>80</v>
      </c>
      <c r="G7" s="1" t="s">
        <v>120</v>
      </c>
      <c r="H7" s="1" t="s">
        <v>266</v>
      </c>
      <c r="I7" s="1" t="s">
        <v>295</v>
      </c>
      <c r="J7" s="1" t="s">
        <v>268</v>
      </c>
      <c r="K7" s="1" t="s">
        <v>295</v>
      </c>
      <c r="L7" s="1" t="s">
        <v>295</v>
      </c>
      <c r="M7" s="1" t="s">
        <v>269</v>
      </c>
      <c r="N7" s="1" t="s">
        <v>269</v>
      </c>
      <c r="O7" s="1" t="s">
        <v>270</v>
      </c>
      <c r="P7" s="1" t="s">
        <v>271</v>
      </c>
      <c r="Q7" s="1" t="s">
        <v>272</v>
      </c>
      <c r="R7" s="1" t="s">
        <v>296</v>
      </c>
      <c r="S7" s="1" t="s">
        <v>73</v>
      </c>
      <c r="T7" s="1" t="s">
        <v>274</v>
      </c>
      <c r="U7" s="1" t="s">
        <v>275</v>
      </c>
      <c r="V7" s="1" t="s">
        <v>276</v>
      </c>
    </row>
    <row r="8" s="1" customFormat="1" spans="1:22">
      <c r="A8" s="1" t="s">
        <v>211</v>
      </c>
      <c r="B8" s="1" t="s">
        <v>216</v>
      </c>
      <c r="C8" s="1" t="s">
        <v>212</v>
      </c>
      <c r="D8" s="1" t="s">
        <v>297</v>
      </c>
      <c r="E8" s="1" t="s">
        <v>298</v>
      </c>
      <c r="F8" s="1" t="s">
        <v>178</v>
      </c>
      <c r="G8" s="1" t="s">
        <v>197</v>
      </c>
      <c r="H8" s="1" t="s">
        <v>266</v>
      </c>
      <c r="I8" s="1" t="s">
        <v>299</v>
      </c>
      <c r="J8" s="1" t="s">
        <v>268</v>
      </c>
      <c r="K8" s="1" t="s">
        <v>299</v>
      </c>
      <c r="L8" s="1" t="s">
        <v>299</v>
      </c>
      <c r="M8" s="1" t="s">
        <v>269</v>
      </c>
      <c r="N8" s="1" t="s">
        <v>269</v>
      </c>
      <c r="O8" s="1" t="s">
        <v>270</v>
      </c>
      <c r="P8" s="1" t="s">
        <v>271</v>
      </c>
      <c r="Q8" s="1" t="s">
        <v>272</v>
      </c>
      <c r="R8" s="1" t="s">
        <v>300</v>
      </c>
      <c r="S8" s="1" t="s">
        <v>73</v>
      </c>
      <c r="T8" s="1" t="s">
        <v>274</v>
      </c>
      <c r="U8" s="1" t="s">
        <v>275</v>
      </c>
      <c r="V8" s="1" t="s">
        <v>276</v>
      </c>
    </row>
    <row r="9" s="1" customFormat="1" spans="1:22">
      <c r="A9" s="1" t="s">
        <v>155</v>
      </c>
      <c r="B9" s="1" t="s">
        <v>158</v>
      </c>
      <c r="C9" s="1" t="s">
        <v>156</v>
      </c>
      <c r="D9" s="1" t="s">
        <v>76</v>
      </c>
      <c r="E9" s="1" t="s">
        <v>301</v>
      </c>
      <c r="F9" s="1" t="s">
        <v>150</v>
      </c>
      <c r="G9" s="1" t="s">
        <v>159</v>
      </c>
      <c r="H9" s="1" t="s">
        <v>266</v>
      </c>
      <c r="I9" s="1" t="s">
        <v>302</v>
      </c>
      <c r="J9" s="1" t="s">
        <v>268</v>
      </c>
      <c r="K9" s="1" t="s">
        <v>302</v>
      </c>
      <c r="L9" s="1" t="s">
        <v>302</v>
      </c>
      <c r="M9" s="1" t="s">
        <v>269</v>
      </c>
      <c r="N9" s="1" t="s">
        <v>269</v>
      </c>
      <c r="O9" s="1" t="s">
        <v>270</v>
      </c>
      <c r="P9" s="1" t="s">
        <v>271</v>
      </c>
      <c r="Q9" s="1" t="s">
        <v>272</v>
      </c>
      <c r="R9" s="1" t="s">
        <v>303</v>
      </c>
      <c r="S9" s="1" t="s">
        <v>73</v>
      </c>
      <c r="T9" s="1" t="s">
        <v>274</v>
      </c>
      <c r="U9" s="1" t="s">
        <v>275</v>
      </c>
      <c r="V9" s="1" t="s">
        <v>289</v>
      </c>
    </row>
    <row r="10" s="1" customFormat="1" spans="1:22">
      <c r="A10" s="1" t="s">
        <v>70</v>
      </c>
      <c r="B10" s="1" t="s">
        <v>79</v>
      </c>
      <c r="C10" s="1" t="s">
        <v>71</v>
      </c>
      <c r="D10" s="1" t="s">
        <v>76</v>
      </c>
      <c r="E10" s="1" t="s">
        <v>304</v>
      </c>
      <c r="F10" s="1" t="s">
        <v>80</v>
      </c>
      <c r="G10" s="1" t="s">
        <v>81</v>
      </c>
      <c r="H10" s="1" t="s">
        <v>266</v>
      </c>
      <c r="I10" s="1" t="s">
        <v>305</v>
      </c>
      <c r="J10" s="1" t="s">
        <v>268</v>
      </c>
      <c r="K10" s="1" t="s">
        <v>305</v>
      </c>
      <c r="L10" s="1" t="s">
        <v>305</v>
      </c>
      <c r="M10" s="1" t="s">
        <v>269</v>
      </c>
      <c r="N10" s="1" t="s">
        <v>269</v>
      </c>
      <c r="O10" s="1" t="s">
        <v>270</v>
      </c>
      <c r="P10" s="1" t="s">
        <v>271</v>
      </c>
      <c r="Q10" s="1" t="s">
        <v>272</v>
      </c>
      <c r="R10" s="1" t="s">
        <v>306</v>
      </c>
      <c r="S10" s="1" t="s">
        <v>73</v>
      </c>
      <c r="T10" s="1" t="s">
        <v>274</v>
      </c>
      <c r="U10" s="1" t="s">
        <v>275</v>
      </c>
      <c r="V10" s="1" t="s">
        <v>289</v>
      </c>
    </row>
    <row r="11" s="1" customFormat="1" spans="1:22">
      <c r="A11" s="1" t="s">
        <v>221</v>
      </c>
      <c r="B11" s="1" t="s">
        <v>226</v>
      </c>
      <c r="C11" s="1" t="s">
        <v>222</v>
      </c>
      <c r="D11" s="1" t="s">
        <v>224</v>
      </c>
      <c r="E11" s="1" t="s">
        <v>307</v>
      </c>
      <c r="F11" s="1" t="s">
        <v>159</v>
      </c>
      <c r="G11" s="1" t="s">
        <v>197</v>
      </c>
      <c r="H11" s="1" t="s">
        <v>266</v>
      </c>
      <c r="I11" s="1" t="s">
        <v>308</v>
      </c>
      <c r="J11" s="1" t="s">
        <v>268</v>
      </c>
      <c r="K11" s="1" t="s">
        <v>308</v>
      </c>
      <c r="L11" s="1" t="s">
        <v>308</v>
      </c>
      <c r="M11" s="1" t="s">
        <v>269</v>
      </c>
      <c r="N11" s="1" t="s">
        <v>269</v>
      </c>
      <c r="O11" s="1" t="s">
        <v>270</v>
      </c>
      <c r="P11" s="1" t="s">
        <v>271</v>
      </c>
      <c r="Q11" s="1" t="s">
        <v>272</v>
      </c>
      <c r="R11" s="1" t="s">
        <v>309</v>
      </c>
      <c r="S11" s="1" t="s">
        <v>73</v>
      </c>
      <c r="T11" s="1" t="s">
        <v>274</v>
      </c>
      <c r="U11" s="1" t="s">
        <v>275</v>
      </c>
      <c r="V11" s="1" t="s">
        <v>276</v>
      </c>
    </row>
    <row r="12" s="1" customFormat="1" spans="1:22">
      <c r="A12" s="1" t="s">
        <v>135</v>
      </c>
      <c r="B12" s="1" t="s">
        <v>81</v>
      </c>
      <c r="C12" s="1" t="s">
        <v>136</v>
      </c>
      <c r="D12" s="1" t="s">
        <v>138</v>
      </c>
      <c r="E12" s="1" t="s">
        <v>310</v>
      </c>
      <c r="F12" s="1" t="s">
        <v>81</v>
      </c>
      <c r="G12" s="1" t="s">
        <v>120</v>
      </c>
      <c r="H12" s="1" t="s">
        <v>266</v>
      </c>
      <c r="I12" s="1" t="s">
        <v>311</v>
      </c>
      <c r="J12" s="1" t="s">
        <v>268</v>
      </c>
      <c r="K12" s="1" t="s">
        <v>311</v>
      </c>
      <c r="L12" s="1" t="s">
        <v>311</v>
      </c>
      <c r="M12" s="1" t="s">
        <v>269</v>
      </c>
      <c r="N12" s="1" t="s">
        <v>269</v>
      </c>
      <c r="O12" s="1" t="s">
        <v>270</v>
      </c>
      <c r="P12" s="1" t="s">
        <v>271</v>
      </c>
      <c r="Q12" s="1" t="s">
        <v>272</v>
      </c>
      <c r="R12" s="1" t="s">
        <v>312</v>
      </c>
      <c r="S12" s="1" t="s">
        <v>73</v>
      </c>
      <c r="T12" s="1" t="s">
        <v>274</v>
      </c>
      <c r="U12" s="1" t="s">
        <v>280</v>
      </c>
      <c r="V12" s="1" t="s">
        <v>276</v>
      </c>
    </row>
    <row r="13" s="1" customFormat="1" spans="1:22">
      <c r="A13" s="1" t="s">
        <v>173</v>
      </c>
      <c r="B13" s="1" t="s">
        <v>81</v>
      </c>
      <c r="C13" s="1" t="s">
        <v>174</v>
      </c>
      <c r="D13" s="1" t="s">
        <v>313</v>
      </c>
      <c r="E13" s="1" t="s">
        <v>314</v>
      </c>
      <c r="F13" s="1" t="s">
        <v>150</v>
      </c>
      <c r="G13" s="1" t="s">
        <v>178</v>
      </c>
      <c r="H13" s="1" t="s">
        <v>266</v>
      </c>
      <c r="I13" s="1" t="s">
        <v>315</v>
      </c>
      <c r="J13" s="1" t="s">
        <v>268</v>
      </c>
      <c r="K13" s="1" t="s">
        <v>315</v>
      </c>
      <c r="L13" s="1" t="s">
        <v>315</v>
      </c>
      <c r="M13" s="1" t="s">
        <v>269</v>
      </c>
      <c r="N13" s="1" t="s">
        <v>269</v>
      </c>
      <c r="O13" s="1" t="s">
        <v>270</v>
      </c>
      <c r="P13" s="1" t="s">
        <v>271</v>
      </c>
      <c r="Q13" s="1" t="s">
        <v>272</v>
      </c>
      <c r="R13" s="1" t="s">
        <v>316</v>
      </c>
      <c r="S13" s="1" t="s">
        <v>73</v>
      </c>
      <c r="T13" s="1" t="s">
        <v>274</v>
      </c>
      <c r="U13" s="1" t="s">
        <v>280</v>
      </c>
      <c r="V13" s="1" t="s">
        <v>317</v>
      </c>
    </row>
    <row r="14" s="1" customFormat="1" spans="1:22">
      <c r="A14" s="1" t="s">
        <v>192</v>
      </c>
      <c r="B14" s="1" t="s">
        <v>120</v>
      </c>
      <c r="C14" s="1" t="s">
        <v>193</v>
      </c>
      <c r="D14" s="1" t="s">
        <v>195</v>
      </c>
      <c r="E14" s="1" t="s">
        <v>318</v>
      </c>
      <c r="F14" s="1" t="s">
        <v>159</v>
      </c>
      <c r="G14" s="1" t="s">
        <v>197</v>
      </c>
      <c r="H14" s="1" t="s">
        <v>266</v>
      </c>
      <c r="I14" s="1" t="s">
        <v>319</v>
      </c>
      <c r="J14" s="1" t="s">
        <v>268</v>
      </c>
      <c r="K14" s="1" t="s">
        <v>319</v>
      </c>
      <c r="L14" s="1" t="s">
        <v>319</v>
      </c>
      <c r="M14" s="1" t="s">
        <v>269</v>
      </c>
      <c r="N14" s="1" t="s">
        <v>269</v>
      </c>
      <c r="O14" s="1" t="s">
        <v>270</v>
      </c>
      <c r="P14" s="1" t="s">
        <v>271</v>
      </c>
      <c r="Q14" s="1" t="s">
        <v>272</v>
      </c>
      <c r="R14" s="1" t="s">
        <v>320</v>
      </c>
      <c r="S14" s="1" t="s">
        <v>73</v>
      </c>
      <c r="T14" s="1" t="s">
        <v>274</v>
      </c>
      <c r="U14" s="1" t="s">
        <v>280</v>
      </c>
      <c r="V14" s="1" t="s">
        <v>321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2023-08-29T06:36:31Z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A3814DE5C0A44CE0B9ED623042CDA990_12</vt:lpwstr>
  </property>
</Properties>
</file>