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<sst xmlns="http://schemas.openxmlformats.org/spreadsheetml/2006/main" count="726" uniqueCount="249">
  <si>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</si>
  <si>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</si>
  <si>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</si>
  <si>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</si>
  <si>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</si>
  <si>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</si>
  <si>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</si>
  <si>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</si>
  <si>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</si>
  <si>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</si>
  <si>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</si>
  <si>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</si>
  <si>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</si>
  <si>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</si>
  <si>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</si>
  <si>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</si>
  <si>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</si>
  <si>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</si>
  <si>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</si>
  <si>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</si>
  <si>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</si>
  <si>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</si>
  <si>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</si>
  <si>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</si>
  <si>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</si>
  <si>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999224926446060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</si>
  <si>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</si>
  <si>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</si>
  <si>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</si>
  <si>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</si>
  <si>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</si>
  <si>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TU/JIAMIN,Kong/Qingfei</t>
  </si>
  <si>
    <t>CA363230829CNY</t>
  </si>
  <si>
    <t>未提现</t>
  </si>
  <si>
    <t>携程开票</t>
  </si>
  <si>
    <t xml:space="preserve">3543531	</t>
  </si>
  <si>
    <t xml:space="preserve">	</t>
  </si>
  <si>
    <t xml:space="preserve">999225248771895	</t>
  </si>
  <si>
    <t>[香港]香港富荟旺角酒店(iclub Mong Kok Hotel)(69311702)</t>
  </si>
  <si>
    <t>卓荟客房(至少提前3天预订)&lt;连住2-7晚&gt;&lt;双人入住&gt;&lt;内宾&gt;&lt;无早&gt;</t>
  </si>
  <si>
    <t>LEONG/WENGAO</t>
  </si>
  <si>
    <t xml:space="preserve">3618804	</t>
  </si>
  <si>
    <t xml:space="preserve">11788404	</t>
  </si>
  <si>
    <t xml:space="preserve">999225297820576	</t>
  </si>
  <si>
    <t>[香港]香港九龙酒店(The Kowloon Hotel)(9826444)</t>
  </si>
  <si>
    <t>豪华房(至少提前5天预订)(至少连住2晚及以上)&lt;双人入住&gt;&lt;内宾&gt;&lt;无早&gt;</t>
  </si>
  <si>
    <t>YU/CAIHONG,ZHU/YIHAO</t>
  </si>
  <si>
    <t xml:space="preserve">3629015	</t>
  </si>
  <si>
    <t xml:space="preserve">999225398727392	</t>
  </si>
  <si>
    <t>园景客房(至少连住2晚及以上)&lt;双人入住&gt;&lt;内宾&gt;&lt;无早&gt;</t>
  </si>
  <si>
    <t>CHEN/WEI,Chen/Suer,Li/yanbo,Xu/Nuo</t>
  </si>
  <si>
    <t xml:space="preserve">3649740	</t>
  </si>
  <si>
    <t xml:space="preserve">25525313405	</t>
  </si>
  <si>
    <t>[梅州]梅州白天鹅迎宾馆(100697959)</t>
  </si>
  <si>
    <t>商务江景大床房&lt;特惠专享&gt;&lt;双人入住&gt;&lt;双早&gt;&lt;日历房套餐高价值&gt;&lt;新酒店礼盒&gt;</t>
  </si>
  <si>
    <t>李德颖</t>
  </si>
  <si>
    <t xml:space="preserve">999225536494070	</t>
  </si>
  <si>
    <t>ZHANG/JING,LIU/RUIMENG</t>
  </si>
  <si>
    <t xml:space="preserve">3674694	</t>
  </si>
  <si>
    <t xml:space="preserve">999225536542824	</t>
  </si>
  <si>
    <t>han/jun,LIU/YICHEN</t>
  </si>
  <si>
    <t xml:space="preserve">3674836	</t>
  </si>
  <si>
    <t xml:space="preserve">999225604374317	</t>
  </si>
  <si>
    <t>MAO/JUNJIE</t>
  </si>
  <si>
    <t xml:space="preserve">3689580	</t>
  </si>
  <si>
    <t xml:space="preserve">25622146594	</t>
  </si>
  <si>
    <t>高级房(至少提前5天预订)(至少连住2晚及以上)&lt;双人入住&gt;&lt;内宾&gt;&lt;无早&gt;</t>
  </si>
  <si>
    <t>yan/jin,gong/dian qiao</t>
  </si>
  <si>
    <t xml:space="preserve">3692612	</t>
  </si>
  <si>
    <t xml:space="preserve">999225653105452	</t>
  </si>
  <si>
    <t>NAN/JUANJUAN,PANG/ZHIHUI,ZHANG/CHONGZENG</t>
  </si>
  <si>
    <t xml:space="preserve">3698871	</t>
  </si>
  <si>
    <t xml:space="preserve">25657847442	</t>
  </si>
  <si>
    <t>WANG/HUILI</t>
  </si>
  <si>
    <t xml:space="preserve">3699913	</t>
  </si>
  <si>
    <t xml:space="preserve">999225681521189	</t>
  </si>
  <si>
    <t>LE/JING,Yu/Ting,Shen/Yaqiong,Shen/Mengyi,Yu/Jiguo</t>
  </si>
  <si>
    <t xml:space="preserve">3705360	</t>
  </si>
  <si>
    <t xml:space="preserve">999225699025867	</t>
  </si>
  <si>
    <t>Li/Yang</t>
  </si>
  <si>
    <t xml:space="preserve">3709038	</t>
  </si>
  <si>
    <t xml:space="preserve">999225721442161	</t>
  </si>
  <si>
    <t>LI/ZIHAO</t>
  </si>
  <si>
    <t xml:space="preserve">3713989	</t>
  </si>
  <si>
    <t xml:space="preserve">999225754487018	</t>
  </si>
  <si>
    <t>HAO/LIN,Zhao/Ting</t>
  </si>
  <si>
    <t xml:space="preserve">3720948	</t>
  </si>
  <si>
    <t xml:space="preserve">999225764721975	</t>
  </si>
  <si>
    <t>ZHAO/YUANYUAN,Huang/Kexin</t>
  </si>
  <si>
    <t xml:space="preserve">3722973	</t>
  </si>
  <si>
    <t xml:space="preserve">999225811873352	</t>
  </si>
  <si>
    <t>[香港]历山酒店(Hotel Alexandra)(105646626)</t>
  </si>
  <si>
    <t>梅花客房 (城市景观)(至少提前5天预订)(至少连住2晚及以上)&lt;双人入住&gt;&lt;内宾&gt;&lt;无早&gt;</t>
  </si>
  <si>
    <t>TAN/Xiugu,Tan/Mingqi,Yang/Liandi</t>
  </si>
  <si>
    <t xml:space="preserve">3732983	</t>
  </si>
  <si>
    <t xml:space="preserve">13062074	</t>
  </si>
  <si>
    <t xml:space="preserve">999225852735861	</t>
  </si>
  <si>
    <t>ZHANG/JIAYI</t>
  </si>
  <si>
    <t xml:space="preserve">3741056	</t>
  </si>
  <si>
    <t xml:space="preserve">13062449	</t>
  </si>
  <si>
    <t xml:space="preserve">999225884044806	</t>
  </si>
  <si>
    <t>SHEN/YITIAN</t>
  </si>
  <si>
    <t xml:space="preserve">3746825	</t>
  </si>
  <si>
    <t xml:space="preserve">13062712	</t>
  </si>
  <si>
    <t xml:space="preserve">999225914121005	</t>
  </si>
  <si>
    <t>商务江景双床房&lt;双人入住&gt;&lt;限量抢购&gt;&lt;双早&gt;&lt;日历房套餐高价值&gt;&lt;新酒店礼盒&gt;</t>
  </si>
  <si>
    <t>CHAN/MING CHU,CHAN/DICK WAH</t>
  </si>
  <si>
    <t xml:space="preserve">999225938850455	</t>
  </si>
  <si>
    <t>谢玮,吴冠明</t>
  </si>
  <si>
    <t xml:space="preserve">999226014300392	</t>
  </si>
  <si>
    <t>[梅州]梅州新飞腾艺术酒店(100914635)</t>
  </si>
  <si>
    <t>豪华主题大床房&lt;特惠专享&gt;&lt;双人入住&gt;&lt;无早&gt;</t>
  </si>
  <si>
    <t>蒋晓娜</t>
  </si>
  <si>
    <t xml:space="preserve">3774252	</t>
  </si>
  <si>
    <t>取消</t>
  </si>
  <si>
    <t xml:space="preserve">999226018940902	</t>
  </si>
  <si>
    <t>[梅州]梅州麓湖山酒店(67856423)</t>
  </si>
  <si>
    <t>豪华大床房&lt;双人入住&gt;&lt;升级特惠&gt;&lt;双早&gt;</t>
  </si>
  <si>
    <t>苏作群</t>
  </si>
  <si>
    <t xml:space="preserve">2885436	</t>
  </si>
  <si>
    <t>，</t>
  </si>
  <si>
    <t>202307231149520071</t>
  </si>
  <si>
    <t>202308082342420076</t>
  </si>
  <si>
    <t>202308092231150021</t>
  </si>
  <si>
    <t>202308131652060021</t>
  </si>
  <si>
    <t>A230829094251481</t>
  </si>
  <si>
    <t>房集：i230829094146 1912.25元</t>
  </si>
  <si>
    <t>CNY / HKD 当前参考汇率: 1.075771245</t>
  </si>
  <si>
    <t>总计：67262.25 CNY/
72358.79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</si>
  <si>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</si>
  <si>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</si>
  <si>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</si>
  <si>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</si>
  <si>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</si>
  <si>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</si>
  <si>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</si>
  <si>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</si>
  <si>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</si>
  <si>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</si>
  <si>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</si>
  <si>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</si>
  <si>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</si>
  <si>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</si>
  <si>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</si>
  <si>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</si>
  <si>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</si>
  <si>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</si>
  <si>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</si>
  <si>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2023-08-07</t>
  </si>
  <si>
    <t>3746825</t>
  </si>
  <si>
    <t>历山酒店</t>
  </si>
  <si>
    <t>SHEN YITIAN</t>
  </si>
  <si>
    <t>2023-08-12</t>
  </si>
  <si>
    <t>2023-08-14</t>
  </si>
  <si>
    <t>退房日周结</t>
  </si>
  <si>
    <t>1789.00</t>
  </si>
  <si>
    <t>RMB</t>
  </si>
  <si>
    <t>0</t>
  </si>
  <si>
    <t>0.00</t>
  </si>
  <si>
    <t>携程国内直连(DD)</t>
  </si>
  <si>
    <t>01.011249</t>
  </si>
  <si>
    <t>2023-08-08 09:11:01</t>
  </si>
  <si>
    <t>否</t>
  </si>
  <si>
    <t>汇智国际旅游发展有限公司</t>
  </si>
  <si>
    <t>直采</t>
  </si>
  <si>
    <t>中国</t>
  </si>
  <si>
    <t>2023-08-06</t>
  </si>
  <si>
    <t>3741056</t>
  </si>
  <si>
    <t>ZHANG JIAYI</t>
  </si>
  <si>
    <t>2023-08-11</t>
  </si>
  <si>
    <t>2767.00</t>
  </si>
  <si>
    <t>2023-08-06 13:30:44</t>
  </si>
  <si>
    <t>2023-08-04</t>
  </si>
  <si>
    <t>3732983</t>
  </si>
  <si>
    <t>TAN Xiugu,Tan Mingqi,Yang Liandi</t>
  </si>
  <si>
    <t>5534.00</t>
  </si>
  <si>
    <t>2023-08-04 17:22:34</t>
  </si>
  <si>
    <t>2023-08-02</t>
  </si>
  <si>
    <t>3722973</t>
  </si>
  <si>
    <t>香港九龙酒店</t>
  </si>
  <si>
    <t>ZHAO YUANYUAN,Huang Kexin</t>
  </si>
  <si>
    <t>3172.00</t>
  </si>
  <si>
    <t>2023-08-03 15:59:38</t>
  </si>
  <si>
    <t>3720948</t>
  </si>
  <si>
    <t>HAO LIN,Zhao Ting</t>
  </si>
  <si>
    <t>6656.00</t>
  </si>
  <si>
    <t>2023-08-02 10:41:17</t>
  </si>
  <si>
    <t>2023-07-31</t>
  </si>
  <si>
    <t>3713989</t>
  </si>
  <si>
    <t>LI ZIHAO</t>
  </si>
  <si>
    <t>2023-08-10</t>
  </si>
  <si>
    <t>4284.00</t>
  </si>
  <si>
    <t>2023-08-01 13:06:01</t>
  </si>
  <si>
    <t>2023-07-30</t>
  </si>
  <si>
    <t>3709038</t>
  </si>
  <si>
    <t>Li Yang</t>
  </si>
  <si>
    <t>2028.00</t>
  </si>
  <si>
    <t>2023-08-01 16:05:49</t>
  </si>
  <si>
    <t>3705360</t>
  </si>
  <si>
    <t>香港九龙海逸君绰酒店</t>
  </si>
  <si>
    <t>LE JING,Yu Ting,Shen Yaqiong,Shen Mengyi,Yu Jiguo</t>
  </si>
  <si>
    <t>7302.00</t>
  </si>
  <si>
    <t>2023-07-30 11:13:54</t>
  </si>
  <si>
    <t>2023-07-28</t>
  </si>
  <si>
    <t>3699913</t>
  </si>
  <si>
    <t>WANG HUILI</t>
  </si>
  <si>
    <t>2434.00</t>
  </si>
  <si>
    <t>2023-07-31 17:48:23</t>
  </si>
  <si>
    <t>3698871</t>
  </si>
  <si>
    <t>NAN JUANJUAN,PANG ZHIHUI,ZHANG CHONGZENG</t>
  </si>
  <si>
    <t>6522.00</t>
  </si>
  <si>
    <t>2023-08-01 13:03:45</t>
  </si>
  <si>
    <t>2023-07-27</t>
  </si>
  <si>
    <t>3692612</t>
  </si>
  <si>
    <t>yan jin,gong dian qiao</t>
  </si>
  <si>
    <t>2023-07-27 17:57:22</t>
  </si>
  <si>
    <t>2023-07-26</t>
  </si>
  <si>
    <t>3689580</t>
  </si>
  <si>
    <t>MAO JUNJIE</t>
  </si>
  <si>
    <t>2023-07-27 12:54:02</t>
  </si>
  <si>
    <t>2023-07-23</t>
  </si>
  <si>
    <t>3674836</t>
  </si>
  <si>
    <t>han jun,LIU YICHEN</t>
  </si>
  <si>
    <t>2174.00</t>
  </si>
  <si>
    <t>2023-07-27 11:55:12</t>
  </si>
  <si>
    <t>3674694</t>
  </si>
  <si>
    <t>ZHANG JING,LIU RUIMENG</t>
  </si>
  <si>
    <t>2023-07-27 11:55:26</t>
  </si>
  <si>
    <t>2023-07-17</t>
  </si>
  <si>
    <t>3649740</t>
  </si>
  <si>
    <t>CHEN WEI,Chen Suer,Li yanbo,Xu Nuo</t>
  </si>
  <si>
    <t>4660.00</t>
  </si>
  <si>
    <t>2023-07-21 14:43:36</t>
  </si>
  <si>
    <t>2023-07-13</t>
  </si>
  <si>
    <t>3629015</t>
  </si>
  <si>
    <t>YU CAIHONG,ZHU YIHAO</t>
  </si>
  <si>
    <t>3484.00</t>
  </si>
  <si>
    <t>2023-07-27 11:38:59</t>
  </si>
  <si>
    <t>2023-07-11</t>
  </si>
  <si>
    <t>3618804</t>
  </si>
  <si>
    <t>香港富荟旺角酒店</t>
  </si>
  <si>
    <t>zhou huali</t>
  </si>
  <si>
    <t>1664.00</t>
  </si>
  <si>
    <t>2023-07-14 10:39:37</t>
  </si>
  <si>
    <t>2023-06-23</t>
  </si>
  <si>
    <t>3543531</t>
  </si>
  <si>
    <t>TU JIAMIN,Kong Qingfei</t>
  </si>
  <si>
    <t>4244.00</t>
  </si>
  <si>
    <t>2023-07-21 10:35:33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</si>
</sst>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15</xdr:col>
      <xdr:colOff>85725</xdr:colOff>
      <xdr:row>69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10887075" cy="546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45150</v>
      </c>
      <c r="G2" s="6">
        <v>45152</v>
      </c>
      <c r="H2" s="4">
        <v>2</v>
      </c>
      <c r="I2" s="4">
        <v>2</v>
      </c>
      <c r="J2" s="4">
        <v>4</v>
      </c>
      <c r="K2" s="4" t="s">
        <v>30</v>
      </c>
      <c r="L2" s="4">
        <v>4244</v>
      </c>
      <c r="M2" s="4">
        <v>4244</v>
      </c>
      <c r="N2" s="4" t="s">
        <v>31</v>
      </c>
      <c r="O2" s="4" t="s">
        <v>32</v>
      </c>
      <c r="P2" s="4" t="s">
        <v>33</v>
      </c>
      <c r="Q2" s="4">
        <v>0</v>
      </c>
      <c r="R2" s="7">
        <v>45100</v>
      </c>
      <c r="S2" s="6">
        <v>45167</v>
      </c>
      <c r="T2" s="4" t="s">
        <v>34</v>
      </c>
      <c r="U2" s="4">
        <v>4244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45150</v>
      </c>
      <c r="G3" s="6">
        <v>45152</v>
      </c>
      <c r="H3" s="4">
        <v>1</v>
      </c>
      <c r="I3" s="4">
        <v>2</v>
      </c>
      <c r="J3" s="4">
        <v>2</v>
      </c>
      <c r="K3" s="4" t="s">
        <v>30</v>
      </c>
      <c r="L3" s="4">
        <v>1664</v>
      </c>
      <c r="M3" s="4">
        <v>1664</v>
      </c>
      <c r="N3" s="4" t="s">
        <v>40</v>
      </c>
      <c r="O3" s="4" t="s">
        <v>32</v>
      </c>
      <c r="P3" s="4" t="s">
        <v>33</v>
      </c>
      <c r="Q3" s="4">
        <v>0</v>
      </c>
      <c r="R3" s="7">
        <v>45118</v>
      </c>
      <c r="S3" s="6">
        <v>45167</v>
      </c>
      <c r="T3" s="4" t="s">
        <v>34</v>
      </c>
      <c r="U3" s="4">
        <v>1664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45149</v>
      </c>
      <c r="G4" s="6">
        <v>45152</v>
      </c>
      <c r="H4" s="4">
        <v>1</v>
      </c>
      <c r="I4" s="4">
        <v>3</v>
      </c>
      <c r="J4" s="4">
        <v>3</v>
      </c>
      <c r="K4" s="4" t="s">
        <v>30</v>
      </c>
      <c r="L4" s="4">
        <v>3484</v>
      </c>
      <c r="M4" s="4">
        <v>3484</v>
      </c>
      <c r="N4" s="4" t="s">
        <v>46</v>
      </c>
      <c r="O4" s="4" t="s">
        <v>32</v>
      </c>
      <c r="P4" s="4" t="s">
        <v>33</v>
      </c>
      <c r="Q4" s="4">
        <v>0</v>
      </c>
      <c r="R4" s="7">
        <v>45120</v>
      </c>
      <c r="S4" s="6">
        <v>45167</v>
      </c>
      <c r="T4" s="4" t="s">
        <v>34</v>
      </c>
      <c r="U4" s="4">
        <v>3484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28</v>
      </c>
      <c r="E5" s="4" t="s">
        <v>49</v>
      </c>
      <c r="F5" s="6">
        <v>45150</v>
      </c>
      <c r="G5" s="6">
        <v>45152</v>
      </c>
      <c r="H5" s="4">
        <v>2</v>
      </c>
      <c r="I5" s="4">
        <v>2</v>
      </c>
      <c r="J5" s="4">
        <v>4</v>
      </c>
      <c r="K5" s="4" t="s">
        <v>30</v>
      </c>
      <c r="L5" s="4">
        <v>4660</v>
      </c>
      <c r="M5" s="4">
        <v>4660</v>
      </c>
      <c r="N5" s="4" t="s">
        <v>50</v>
      </c>
      <c r="O5" s="4" t="s">
        <v>32</v>
      </c>
      <c r="P5" s="4" t="s">
        <v>33</v>
      </c>
      <c r="Q5" s="4">
        <v>0</v>
      </c>
      <c r="R5" s="7">
        <v>45124.0000115741</v>
      </c>
      <c r="S5" s="6">
        <v>45167</v>
      </c>
      <c r="T5" s="4" t="s">
        <v>34</v>
      </c>
      <c r="U5" s="4">
        <v>4660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45151</v>
      </c>
      <c r="G6" s="6">
        <v>45152</v>
      </c>
      <c r="H6" s="4">
        <v>1</v>
      </c>
      <c r="I6" s="4">
        <v>1</v>
      </c>
      <c r="J6" s="4">
        <v>1</v>
      </c>
      <c r="K6" s="4" t="s">
        <v>30</v>
      </c>
      <c r="L6" s="4">
        <v>322</v>
      </c>
      <c r="M6" s="4">
        <v>322</v>
      </c>
      <c r="N6" s="4" t="s">
        <v>55</v>
      </c>
      <c r="O6" s="4" t="s">
        <v>32</v>
      </c>
      <c r="P6" s="4" t="s">
        <v>33</v>
      </c>
      <c r="Q6" s="4">
        <v>0</v>
      </c>
      <c r="R6" s="7">
        <v>45130.0000115741</v>
      </c>
      <c r="S6" s="6">
        <v>45167</v>
      </c>
      <c r="T6" s="4" t="s">
        <v>34</v>
      </c>
      <c r="U6" s="4">
        <v>322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45150</v>
      </c>
      <c r="G7" s="6">
        <v>45152</v>
      </c>
      <c r="H7" s="4">
        <v>1</v>
      </c>
      <c r="I7" s="4">
        <v>2</v>
      </c>
      <c r="J7" s="4">
        <v>2</v>
      </c>
      <c r="K7" s="4" t="s">
        <v>30</v>
      </c>
      <c r="L7" s="4">
        <v>2174</v>
      </c>
      <c r="M7" s="4">
        <v>2174</v>
      </c>
      <c r="N7" s="4" t="s">
        <v>57</v>
      </c>
      <c r="O7" s="4" t="s">
        <v>32</v>
      </c>
      <c r="P7" s="4" t="s">
        <v>33</v>
      </c>
      <c r="Q7" s="4">
        <v>0</v>
      </c>
      <c r="R7" s="7">
        <v>45130.0000115741</v>
      </c>
      <c r="S7" s="6">
        <v>45167</v>
      </c>
      <c r="T7" s="4" t="s">
        <v>34</v>
      </c>
      <c r="U7" s="4">
        <v>2174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44</v>
      </c>
      <c r="E8" s="4" t="s">
        <v>45</v>
      </c>
      <c r="F8" s="6">
        <v>45150</v>
      </c>
      <c r="G8" s="6">
        <v>45152</v>
      </c>
      <c r="H8" s="4">
        <v>1</v>
      </c>
      <c r="I8" s="4">
        <v>2</v>
      </c>
      <c r="J8" s="4">
        <v>2</v>
      </c>
      <c r="K8" s="4" t="s">
        <v>30</v>
      </c>
      <c r="L8" s="4">
        <v>2174</v>
      </c>
      <c r="M8" s="4">
        <v>2174</v>
      </c>
      <c r="N8" s="4" t="s">
        <v>60</v>
      </c>
      <c r="O8" s="4" t="s">
        <v>32</v>
      </c>
      <c r="P8" s="4" t="s">
        <v>33</v>
      </c>
      <c r="Q8" s="4">
        <v>0</v>
      </c>
      <c r="R8" s="7">
        <v>45130</v>
      </c>
      <c r="S8" s="6">
        <v>45167</v>
      </c>
      <c r="T8" s="4" t="s">
        <v>34</v>
      </c>
      <c r="U8" s="4">
        <v>2174</v>
      </c>
      <c r="V8" s="4">
        <v>0</v>
      </c>
      <c r="W8" s="4">
        <v>0</v>
      </c>
      <c r="X8" s="4" t="s">
        <v>61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45150</v>
      </c>
      <c r="G9" s="6">
        <v>45152</v>
      </c>
      <c r="H9" s="4">
        <v>1</v>
      </c>
      <c r="I9" s="4">
        <v>2</v>
      </c>
      <c r="J9" s="4">
        <v>2</v>
      </c>
      <c r="K9" s="4" t="s">
        <v>30</v>
      </c>
      <c r="L9" s="4">
        <v>2434</v>
      </c>
      <c r="M9" s="4">
        <v>2434</v>
      </c>
      <c r="N9" s="4" t="s">
        <v>63</v>
      </c>
      <c r="O9" s="4" t="s">
        <v>32</v>
      </c>
      <c r="P9" s="4" t="s">
        <v>33</v>
      </c>
      <c r="Q9" s="4">
        <v>0</v>
      </c>
      <c r="R9" s="7">
        <v>45133.0000115741</v>
      </c>
      <c r="S9" s="6">
        <v>45167</v>
      </c>
      <c r="T9" s="4" t="s">
        <v>34</v>
      </c>
      <c r="U9" s="4">
        <v>2434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44</v>
      </c>
      <c r="E10" s="4" t="s">
        <v>66</v>
      </c>
      <c r="F10" s="6">
        <v>45150</v>
      </c>
      <c r="G10" s="6">
        <v>45152</v>
      </c>
      <c r="H10" s="4">
        <v>1</v>
      </c>
      <c r="I10" s="4">
        <v>2</v>
      </c>
      <c r="J10" s="4">
        <v>2</v>
      </c>
      <c r="K10" s="4" t="s">
        <v>30</v>
      </c>
      <c r="L10" s="4">
        <v>2028</v>
      </c>
      <c r="M10" s="4">
        <v>2028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45134.0000115741</v>
      </c>
      <c r="S10" s="6">
        <v>45167</v>
      </c>
      <c r="T10" s="4" t="s">
        <v>34</v>
      </c>
      <c r="U10" s="4">
        <v>2028</v>
      </c>
      <c r="V10" s="4">
        <v>0</v>
      </c>
      <c r="W10" s="4">
        <v>0</v>
      </c>
      <c r="X10" s="4" t="s">
        <v>68</v>
      </c>
      <c r="Y10" s="4" t="s">
        <v>36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44</v>
      </c>
      <c r="E11" s="4" t="s">
        <v>45</v>
      </c>
      <c r="F11" s="6">
        <v>45150</v>
      </c>
      <c r="G11" s="6">
        <v>45152</v>
      </c>
      <c r="H11" s="4">
        <v>3</v>
      </c>
      <c r="I11" s="4">
        <v>2</v>
      </c>
      <c r="J11" s="4">
        <v>6</v>
      </c>
      <c r="K11" s="4" t="s">
        <v>30</v>
      </c>
      <c r="L11" s="4">
        <v>6522</v>
      </c>
      <c r="M11" s="4">
        <v>6522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45135.0000115741</v>
      </c>
      <c r="S11" s="6">
        <v>45167</v>
      </c>
      <c r="T11" s="4" t="s">
        <v>34</v>
      </c>
      <c r="U11" s="4">
        <v>6522</v>
      </c>
      <c r="V11" s="4">
        <v>0</v>
      </c>
      <c r="W11" s="4">
        <v>0</v>
      </c>
      <c r="X11" s="4" t="s">
        <v>71</v>
      </c>
      <c r="Y11" s="4" t="s">
        <v>36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45150</v>
      </c>
      <c r="G12" s="6">
        <v>45152</v>
      </c>
      <c r="H12" s="4">
        <v>1</v>
      </c>
      <c r="I12" s="4">
        <v>2</v>
      </c>
      <c r="J12" s="4">
        <v>2</v>
      </c>
      <c r="K12" s="4" t="s">
        <v>30</v>
      </c>
      <c r="L12" s="4">
        <v>2434</v>
      </c>
      <c r="M12" s="4">
        <v>2434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45135.0000115741</v>
      </c>
      <c r="S12" s="6">
        <v>45167</v>
      </c>
      <c r="T12" s="4" t="s">
        <v>34</v>
      </c>
      <c r="U12" s="4">
        <v>2434</v>
      </c>
      <c r="V12" s="4">
        <v>0</v>
      </c>
      <c r="W12" s="4">
        <v>0</v>
      </c>
      <c r="X12" s="4" t="s">
        <v>74</v>
      </c>
      <c r="Y12" s="4" t="s">
        <v>36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45150</v>
      </c>
      <c r="G13" s="6">
        <v>45152</v>
      </c>
      <c r="H13" s="4">
        <v>3</v>
      </c>
      <c r="I13" s="4">
        <v>2</v>
      </c>
      <c r="J13" s="4">
        <v>6</v>
      </c>
      <c r="K13" s="4" t="s">
        <v>30</v>
      </c>
      <c r="L13" s="4">
        <v>7302</v>
      </c>
      <c r="M13" s="4">
        <v>7302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45137</v>
      </c>
      <c r="S13" s="6">
        <v>45167</v>
      </c>
      <c r="T13" s="4" t="s">
        <v>34</v>
      </c>
      <c r="U13" s="4">
        <v>7302</v>
      </c>
      <c r="V13" s="4">
        <v>0</v>
      </c>
      <c r="W13" s="4">
        <v>0</v>
      </c>
      <c r="X13" s="4" t="s">
        <v>77</v>
      </c>
      <c r="Y13" s="4" t="s">
        <v>36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44</v>
      </c>
      <c r="E14" s="4" t="s">
        <v>66</v>
      </c>
      <c r="F14" s="6">
        <v>45150</v>
      </c>
      <c r="G14" s="6">
        <v>45152</v>
      </c>
      <c r="H14" s="4">
        <v>1</v>
      </c>
      <c r="I14" s="4">
        <v>2</v>
      </c>
      <c r="J14" s="4">
        <v>2</v>
      </c>
      <c r="K14" s="4" t="s">
        <v>30</v>
      </c>
      <c r="L14" s="4">
        <v>2028</v>
      </c>
      <c r="M14" s="4">
        <v>2028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45137.0000115741</v>
      </c>
      <c r="S14" s="6">
        <v>45167</v>
      </c>
      <c r="T14" s="4" t="s">
        <v>34</v>
      </c>
      <c r="U14" s="4">
        <v>2028</v>
      </c>
      <c r="V14" s="4">
        <v>0</v>
      </c>
      <c r="W14" s="4">
        <v>0</v>
      </c>
      <c r="X14" s="4" t="s">
        <v>80</v>
      </c>
      <c r="Y14" s="4" t="s">
        <v>36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44</v>
      </c>
      <c r="E15" s="4" t="s">
        <v>45</v>
      </c>
      <c r="F15" s="6">
        <v>45148</v>
      </c>
      <c r="G15" s="6">
        <v>45152</v>
      </c>
      <c r="H15" s="4">
        <v>1</v>
      </c>
      <c r="I15" s="4">
        <v>4</v>
      </c>
      <c r="J15" s="4">
        <v>4</v>
      </c>
      <c r="K15" s="4" t="s">
        <v>30</v>
      </c>
      <c r="L15" s="4">
        <v>4284</v>
      </c>
      <c r="M15" s="4">
        <v>4284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45138.0000115741</v>
      </c>
      <c r="S15" s="6">
        <v>45167</v>
      </c>
      <c r="T15" s="4" t="s">
        <v>34</v>
      </c>
      <c r="U15" s="4">
        <v>4284</v>
      </c>
      <c r="V15" s="4">
        <v>0</v>
      </c>
      <c r="W15" s="4">
        <v>0</v>
      </c>
      <c r="X15" s="4" t="s">
        <v>83</v>
      </c>
      <c r="Y15" s="4" t="s">
        <v>36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44</v>
      </c>
      <c r="E16" s="4" t="s">
        <v>45</v>
      </c>
      <c r="F16" s="6">
        <v>45149</v>
      </c>
      <c r="G16" s="6">
        <v>45152</v>
      </c>
      <c r="H16" s="4">
        <v>2</v>
      </c>
      <c r="I16" s="4">
        <v>3</v>
      </c>
      <c r="J16" s="4">
        <v>6</v>
      </c>
      <c r="K16" s="4" t="s">
        <v>30</v>
      </c>
      <c r="L16" s="4">
        <v>6656</v>
      </c>
      <c r="M16" s="4">
        <v>6656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45140.0000115741</v>
      </c>
      <c r="S16" s="6">
        <v>45167</v>
      </c>
      <c r="T16" s="4" t="s">
        <v>34</v>
      </c>
      <c r="U16" s="4">
        <v>6656</v>
      </c>
      <c r="V16" s="4">
        <v>0</v>
      </c>
      <c r="W16" s="4">
        <v>0</v>
      </c>
      <c r="X16" s="4" t="s">
        <v>86</v>
      </c>
      <c r="Y16" s="4" t="s">
        <v>36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44</v>
      </c>
      <c r="E17" s="4" t="s">
        <v>66</v>
      </c>
      <c r="F17" s="6">
        <v>45149</v>
      </c>
      <c r="G17" s="6">
        <v>45152</v>
      </c>
      <c r="H17" s="4">
        <v>1</v>
      </c>
      <c r="I17" s="4">
        <v>3</v>
      </c>
      <c r="J17" s="4">
        <v>3</v>
      </c>
      <c r="K17" s="4" t="s">
        <v>30</v>
      </c>
      <c r="L17" s="4">
        <v>3172</v>
      </c>
      <c r="M17" s="4">
        <v>3172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45140.0000115741</v>
      </c>
      <c r="S17" s="6">
        <v>45167</v>
      </c>
      <c r="T17" s="4" t="s">
        <v>34</v>
      </c>
      <c r="U17" s="4">
        <v>3172</v>
      </c>
      <c r="V17" s="4">
        <v>0</v>
      </c>
      <c r="W17" s="4">
        <v>0</v>
      </c>
      <c r="X17" s="4" t="s">
        <v>89</v>
      </c>
      <c r="Y17" s="4" t="s">
        <v>36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45149</v>
      </c>
      <c r="G18" s="6">
        <v>45152</v>
      </c>
      <c r="H18" s="4">
        <v>2</v>
      </c>
      <c r="I18" s="4">
        <v>3</v>
      </c>
      <c r="J18" s="4">
        <v>6</v>
      </c>
      <c r="K18" s="4" t="s">
        <v>30</v>
      </c>
      <c r="L18" s="4">
        <v>5534</v>
      </c>
      <c r="M18" s="4">
        <v>5534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45142</v>
      </c>
      <c r="S18" s="6">
        <v>45167</v>
      </c>
      <c r="T18" s="4" t="s">
        <v>34</v>
      </c>
      <c r="U18" s="4">
        <v>5534</v>
      </c>
      <c r="V18" s="4">
        <v>0</v>
      </c>
      <c r="W18" s="4">
        <v>0</v>
      </c>
      <c r="X18" s="4" t="s">
        <v>94</v>
      </c>
      <c r="Y18" s="4" t="s">
        <v>95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91</v>
      </c>
      <c r="E19" s="4" t="s">
        <v>92</v>
      </c>
      <c r="F19" s="6">
        <v>45149</v>
      </c>
      <c r="G19" s="6">
        <v>45152</v>
      </c>
      <c r="H19" s="4">
        <v>1</v>
      </c>
      <c r="I19" s="4">
        <v>3</v>
      </c>
      <c r="J19" s="4">
        <v>3</v>
      </c>
      <c r="K19" s="4" t="s">
        <v>30</v>
      </c>
      <c r="L19" s="4">
        <v>2767</v>
      </c>
      <c r="M19" s="4">
        <v>2767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45144</v>
      </c>
      <c r="S19" s="6">
        <v>45167</v>
      </c>
      <c r="T19" s="4" t="s">
        <v>34</v>
      </c>
      <c r="U19" s="4">
        <v>2767</v>
      </c>
      <c r="V19" s="4">
        <v>0</v>
      </c>
      <c r="W19" s="4">
        <v>0</v>
      </c>
      <c r="X19" s="4" t="s">
        <v>98</v>
      </c>
      <c r="Y19" s="4" t="s">
        <v>99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91</v>
      </c>
      <c r="E20" s="4" t="s">
        <v>92</v>
      </c>
      <c r="F20" s="6">
        <v>45150</v>
      </c>
      <c r="G20" s="6">
        <v>45152</v>
      </c>
      <c r="H20" s="4">
        <v>1</v>
      </c>
      <c r="I20" s="4">
        <v>2</v>
      </c>
      <c r="J20" s="4">
        <v>2</v>
      </c>
      <c r="K20" s="4" t="s">
        <v>30</v>
      </c>
      <c r="L20" s="4">
        <v>1789</v>
      </c>
      <c r="M20" s="4">
        <v>1789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45145.0000115741</v>
      </c>
      <c r="S20" s="6">
        <v>45167</v>
      </c>
      <c r="T20" s="4" t="s">
        <v>34</v>
      </c>
      <c r="U20" s="4">
        <v>1789</v>
      </c>
      <c r="V20" s="4">
        <v>0</v>
      </c>
      <c r="W20" s="4">
        <v>0</v>
      </c>
      <c r="X20" s="4" t="s">
        <v>102</v>
      </c>
      <c r="Y20" s="4" t="s">
        <v>103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53</v>
      </c>
      <c r="E21" s="4" t="s">
        <v>105</v>
      </c>
      <c r="F21" s="6">
        <v>45151</v>
      </c>
      <c r="G21" s="6">
        <v>45152</v>
      </c>
      <c r="H21" s="4">
        <v>2</v>
      </c>
      <c r="I21" s="4">
        <v>1</v>
      </c>
      <c r="J21" s="4">
        <v>2</v>
      </c>
      <c r="K21" s="4" t="s">
        <v>30</v>
      </c>
      <c r="L21" s="4">
        <v>602</v>
      </c>
      <c r="M21" s="4">
        <v>602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45146.0000115741</v>
      </c>
      <c r="S21" s="6">
        <v>45167</v>
      </c>
      <c r="T21" s="4" t="s">
        <v>34</v>
      </c>
      <c r="U21" s="4">
        <v>602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53</v>
      </c>
      <c r="E22" s="4" t="s">
        <v>105</v>
      </c>
      <c r="F22" s="6">
        <v>45151</v>
      </c>
      <c r="G22" s="6">
        <v>45152</v>
      </c>
      <c r="H22" s="4">
        <v>2</v>
      </c>
      <c r="I22" s="4">
        <v>1</v>
      </c>
      <c r="J22" s="4">
        <v>2</v>
      </c>
      <c r="K22" s="4" t="s">
        <v>30</v>
      </c>
      <c r="L22" s="4">
        <v>602</v>
      </c>
      <c r="M22" s="4">
        <v>602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45147.0000115741</v>
      </c>
      <c r="S22" s="6">
        <v>45167</v>
      </c>
      <c r="T22" s="4" t="s">
        <v>34</v>
      </c>
      <c r="U22" s="4">
        <v>602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110</v>
      </c>
      <c r="E23" s="4" t="s">
        <v>111</v>
      </c>
      <c r="F23" s="6">
        <v>45151</v>
      </c>
      <c r="G23" s="6">
        <v>45152</v>
      </c>
      <c r="H23" s="4">
        <v>1</v>
      </c>
      <c r="I23" s="4">
        <v>1</v>
      </c>
      <c r="J23" s="4">
        <v>1</v>
      </c>
      <c r="K23" s="4" t="s">
        <v>30</v>
      </c>
      <c r="L23" s="4">
        <v>122.4</v>
      </c>
      <c r="M23" s="4">
        <v>122.4</v>
      </c>
      <c r="N23" s="4" t="s">
        <v>112</v>
      </c>
      <c r="O23" s="4" t="s">
        <v>32</v>
      </c>
      <c r="P23" s="4" t="s">
        <v>33</v>
      </c>
      <c r="Q23" s="4">
        <v>0</v>
      </c>
      <c r="R23" s="7">
        <v>45151.0000115741</v>
      </c>
      <c r="S23" s="6">
        <v>45167</v>
      </c>
      <c r="T23" s="4" t="s">
        <v>34</v>
      </c>
      <c r="U23" s="4">
        <v>122.4</v>
      </c>
      <c r="V23" s="4">
        <v>0</v>
      </c>
      <c r="W23" s="4">
        <v>0</v>
      </c>
      <c r="X23" s="4" t="s">
        <v>113</v>
      </c>
      <c r="Y23" s="4" t="s">
        <v>36</v>
      </c>
    </row>
    <row r="24" s="4" customFormat="1" spans="1:25">
      <c r="A24" s="4" t="s">
        <v>109</v>
      </c>
      <c r="B24" s="4" t="s">
        <v>26</v>
      </c>
      <c r="C24" s="4" t="s">
        <v>114</v>
      </c>
      <c r="D24" s="4" t="s">
        <v>110</v>
      </c>
      <c r="E24" s="4" t="s">
        <v>111</v>
      </c>
      <c r="F24" s="6">
        <v>45151</v>
      </c>
      <c r="G24" s="6">
        <v>45152</v>
      </c>
      <c r="H24" s="4">
        <v>1</v>
      </c>
      <c r="I24" s="4">
        <v>1</v>
      </c>
      <c r="J24" s="4">
        <v>1</v>
      </c>
      <c r="K24" s="4" t="s">
        <v>30</v>
      </c>
      <c r="L24" s="4">
        <v>-122.4</v>
      </c>
      <c r="M24" s="4">
        <v>-122.4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45151.0000115741</v>
      </c>
      <c r="S24" s="6">
        <v>45167</v>
      </c>
      <c r="T24" s="4" t="s">
        <v>34</v>
      </c>
      <c r="U24" s="4">
        <v>-122.4</v>
      </c>
      <c r="V24" s="4">
        <v>0</v>
      </c>
      <c r="W24" s="4">
        <v>0</v>
      </c>
      <c r="X24" s="4" t="s">
        <v>113</v>
      </c>
      <c r="Y24" s="4" t="s">
        <v>36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116</v>
      </c>
      <c r="E25" s="4" t="s">
        <v>117</v>
      </c>
      <c r="F25" s="6">
        <v>45151</v>
      </c>
      <c r="G25" s="6">
        <v>45152</v>
      </c>
      <c r="H25" s="4">
        <v>1</v>
      </c>
      <c r="I25" s="4">
        <v>1</v>
      </c>
      <c r="J25" s="4">
        <v>1</v>
      </c>
      <c r="K25" s="4" t="s">
        <v>30</v>
      </c>
      <c r="L25" s="4">
        <v>386.25</v>
      </c>
      <c r="M25" s="4">
        <v>386.25</v>
      </c>
      <c r="N25" s="4" t="s">
        <v>118</v>
      </c>
      <c r="O25" s="4" t="s">
        <v>32</v>
      </c>
      <c r="P25" s="4" t="s">
        <v>33</v>
      </c>
      <c r="Q25" s="4">
        <v>0</v>
      </c>
      <c r="R25" s="7">
        <v>45151.0000115741</v>
      </c>
      <c r="S25" s="6">
        <v>45167</v>
      </c>
      <c r="T25" s="4" t="s">
        <v>34</v>
      </c>
      <c r="U25" s="4">
        <v>386.25</v>
      </c>
      <c r="V25" s="4">
        <v>0</v>
      </c>
      <c r="W25" s="4">
        <v>0</v>
      </c>
      <c r="X25" s="4" t="s">
        <v>36</v>
      </c>
      <c r="Y25" s="4" t="s">
        <v>119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A31" sqref="A31:D3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</v>
      </c>
    </row>
    <row r="2" s="4" customFormat="1" spans="1:9">
      <c r="A2" s="5">
        <v>999224926446060</v>
      </c>
      <c r="B2" s="6">
        <v>45150</v>
      </c>
      <c r="C2" s="6">
        <v>45152</v>
      </c>
      <c r="D2" s="4">
        <v>4244</v>
      </c>
      <c r="E2" s="4" t="str">
        <f>VLOOKUP(A2,HOP!A:L,12,0)</f>
        <v>4244.00</v>
      </c>
      <c r="F2" s="4" t="str">
        <f>VLOOKUP(A2,HOP!A:C,3,0)</f>
        <v>3543531</v>
      </c>
      <c r="G2" s="4">
        <f>D2-E2</f>
        <v>0</v>
      </c>
      <c r="H2" s="4" t="str">
        <f>$H$1&amp;F2</f>
        <v>，3543531</v>
      </c>
      <c r="I2" s="4" t="str">
        <f>VLOOKUP(A2,HOP!A:U,21,0)</f>
        <v>直采</v>
      </c>
    </row>
    <row r="3" s="4" customFormat="1" spans="1:9">
      <c r="A3" s="5">
        <v>999225248771895</v>
      </c>
      <c r="B3" s="6">
        <v>45150</v>
      </c>
      <c r="C3" s="6">
        <v>45152</v>
      </c>
      <c r="D3" s="4">
        <v>1664</v>
      </c>
      <c r="E3" s="4" t="str">
        <f>VLOOKUP(A3,HOP!A:L,12,0)</f>
        <v>1664.00</v>
      </c>
      <c r="F3" s="4" t="str">
        <f>VLOOKUP(A3,HOP!A:C,3,0)</f>
        <v>3618804</v>
      </c>
      <c r="G3" s="4">
        <f t="shared" ref="G3:G24" si="0">D3-E3</f>
        <v>0</v>
      </c>
      <c r="H3" s="4" t="str">
        <f t="shared" ref="H3:H24" si="1">$H$1&amp;F3</f>
        <v>，3618804</v>
      </c>
      <c r="I3" s="4" t="str">
        <f>VLOOKUP(A3,HOP!A:U,21,0)</f>
        <v>直采</v>
      </c>
    </row>
    <row r="4" s="4" customFormat="1" spans="1:9">
      <c r="A4" s="5">
        <v>999225297820576</v>
      </c>
      <c r="B4" s="6">
        <v>45149</v>
      </c>
      <c r="C4" s="6">
        <v>45152</v>
      </c>
      <c r="D4" s="4">
        <v>3484</v>
      </c>
      <c r="E4" s="4" t="str">
        <f>VLOOKUP(A4,HOP!A:L,12,0)</f>
        <v>3484.00</v>
      </c>
      <c r="F4" s="4" t="str">
        <f>VLOOKUP(A4,HOP!A:C,3,0)</f>
        <v>3629015</v>
      </c>
      <c r="G4" s="4">
        <f t="shared" si="0"/>
        <v>0</v>
      </c>
      <c r="H4" s="4" t="str">
        <f t="shared" si="1"/>
        <v>，3629015</v>
      </c>
      <c r="I4" s="4" t="str">
        <f>VLOOKUP(A4,HOP!A:U,21,0)</f>
        <v>直采</v>
      </c>
    </row>
    <row r="5" s="4" customFormat="1" spans="1:9">
      <c r="A5" s="5">
        <v>999225398727392</v>
      </c>
      <c r="B5" s="6">
        <v>45150</v>
      </c>
      <c r="C5" s="6">
        <v>45152</v>
      </c>
      <c r="D5" s="4">
        <v>4660</v>
      </c>
      <c r="E5" s="4" t="str">
        <f>VLOOKUP(A5,HOP!A:L,12,0)</f>
        <v>4660.00</v>
      </c>
      <c r="F5" s="4" t="str">
        <f>VLOOKUP(A5,HOP!A:C,3,0)</f>
        <v>3649740</v>
      </c>
      <c r="G5" s="4">
        <f t="shared" si="0"/>
        <v>0</v>
      </c>
      <c r="H5" s="4" t="str">
        <f t="shared" si="1"/>
        <v>，3649740</v>
      </c>
      <c r="I5" s="4" t="str">
        <f>VLOOKUP(A5,HOP!A:U,21,0)</f>
        <v>直采</v>
      </c>
    </row>
    <row r="6" s="4" customFormat="1" hidden="1" spans="1:10">
      <c r="A6" s="5">
        <v>25525313405</v>
      </c>
      <c r="B6" s="6">
        <v>45151</v>
      </c>
      <c r="C6" s="6">
        <v>45152</v>
      </c>
      <c r="D6" s="4">
        <v>322</v>
      </c>
      <c r="E6" s="4">
        <v>322</v>
      </c>
      <c r="F6" s="8" t="s">
        <v>121</v>
      </c>
      <c r="G6" s="4">
        <f t="shared" si="0"/>
        <v>0</v>
      </c>
      <c r="H6" s="4" t="str">
        <f t="shared" si="1"/>
        <v>，202307231149520071</v>
      </c>
      <c r="I6" s="4" t="e">
        <f>VLOOKUP(A6,HOP!A:U,21,0)</f>
        <v>#N/A</v>
      </c>
      <c r="J6" s="4">
        <v>7.23</v>
      </c>
    </row>
    <row r="7" s="4" customFormat="1" spans="1:9">
      <c r="A7" s="5">
        <v>999225536494070</v>
      </c>
      <c r="B7" s="6">
        <v>45150</v>
      </c>
      <c r="C7" s="6">
        <v>45152</v>
      </c>
      <c r="D7" s="4">
        <v>2174</v>
      </c>
      <c r="E7" s="4" t="str">
        <f>VLOOKUP(A7,HOP!A:L,12,0)</f>
        <v>2174.00</v>
      </c>
      <c r="F7" s="4" t="str">
        <f>VLOOKUP(A7,HOP!A:C,3,0)</f>
        <v>3674694</v>
      </c>
      <c r="G7" s="4">
        <f t="shared" si="0"/>
        <v>0</v>
      </c>
      <c r="H7" s="4" t="str">
        <f t="shared" si="1"/>
        <v>，3674694</v>
      </c>
      <c r="I7" s="4" t="str">
        <f>VLOOKUP(A7,HOP!A:U,21,0)</f>
        <v>直采</v>
      </c>
    </row>
    <row r="8" s="4" customFormat="1" spans="1:9">
      <c r="A8" s="5">
        <v>999225536542824</v>
      </c>
      <c r="B8" s="6">
        <v>45150</v>
      </c>
      <c r="C8" s="6">
        <v>45152</v>
      </c>
      <c r="D8" s="4">
        <v>2174</v>
      </c>
      <c r="E8" s="4" t="str">
        <f>VLOOKUP(A8,HOP!A:L,12,0)</f>
        <v>2174.00</v>
      </c>
      <c r="F8" s="4" t="str">
        <f>VLOOKUP(A8,HOP!A:C,3,0)</f>
        <v>3674836</v>
      </c>
      <c r="G8" s="4">
        <f t="shared" si="0"/>
        <v>0</v>
      </c>
      <c r="H8" s="4" t="str">
        <f t="shared" si="1"/>
        <v>，3674836</v>
      </c>
      <c r="I8" s="4" t="str">
        <f>VLOOKUP(A8,HOP!A:U,21,0)</f>
        <v>直采</v>
      </c>
    </row>
    <row r="9" s="4" customFormat="1" spans="1:9">
      <c r="A9" s="5">
        <v>999225604374317</v>
      </c>
      <c r="B9" s="6">
        <v>45150</v>
      </c>
      <c r="C9" s="6">
        <v>45152</v>
      </c>
      <c r="D9" s="4">
        <v>2434</v>
      </c>
      <c r="E9" s="4" t="str">
        <f>VLOOKUP(A9,HOP!A:L,12,0)</f>
        <v>2434.00</v>
      </c>
      <c r="F9" s="4" t="str">
        <f>VLOOKUP(A9,HOP!A:C,3,0)</f>
        <v>3689580</v>
      </c>
      <c r="G9" s="4">
        <f t="shared" si="0"/>
        <v>0</v>
      </c>
      <c r="H9" s="4" t="str">
        <f t="shared" si="1"/>
        <v>，3689580</v>
      </c>
      <c r="I9" s="4" t="str">
        <f>VLOOKUP(A9,HOP!A:U,21,0)</f>
        <v>直采</v>
      </c>
    </row>
    <row r="10" s="4" customFormat="1" spans="1:9">
      <c r="A10" s="5">
        <v>25622146594</v>
      </c>
      <c r="B10" s="6">
        <v>45150</v>
      </c>
      <c r="C10" s="6">
        <v>45152</v>
      </c>
      <c r="D10" s="4">
        <v>2028</v>
      </c>
      <c r="E10" s="4" t="str">
        <f>VLOOKUP(A10,HOP!A:L,12,0)</f>
        <v>2028.00</v>
      </c>
      <c r="F10" s="4" t="str">
        <f>VLOOKUP(A10,HOP!A:C,3,0)</f>
        <v>3692612</v>
      </c>
      <c r="G10" s="4">
        <f t="shared" si="0"/>
        <v>0</v>
      </c>
      <c r="H10" s="4" t="str">
        <f t="shared" si="1"/>
        <v>，3692612</v>
      </c>
      <c r="I10" s="4" t="str">
        <f>VLOOKUP(A10,HOP!A:U,21,0)</f>
        <v>直采</v>
      </c>
    </row>
    <row r="11" s="4" customFormat="1" spans="1:9">
      <c r="A11" s="5">
        <v>999225653105452</v>
      </c>
      <c r="B11" s="6">
        <v>45150</v>
      </c>
      <c r="C11" s="6">
        <v>45152</v>
      </c>
      <c r="D11" s="4">
        <v>6522</v>
      </c>
      <c r="E11" s="4" t="str">
        <f>VLOOKUP(A11,HOP!A:L,12,0)</f>
        <v>6522.00</v>
      </c>
      <c r="F11" s="4" t="str">
        <f>VLOOKUP(A11,HOP!A:C,3,0)</f>
        <v>3698871</v>
      </c>
      <c r="G11" s="4">
        <f t="shared" si="0"/>
        <v>0</v>
      </c>
      <c r="H11" s="4" t="str">
        <f t="shared" si="1"/>
        <v>，3698871</v>
      </c>
      <c r="I11" s="4" t="str">
        <f>VLOOKUP(A11,HOP!A:U,21,0)</f>
        <v>直采</v>
      </c>
    </row>
    <row r="12" s="4" customFormat="1" spans="1:9">
      <c r="A12" s="5">
        <v>25657847442</v>
      </c>
      <c r="B12" s="6">
        <v>45150</v>
      </c>
      <c r="C12" s="6">
        <v>45152</v>
      </c>
      <c r="D12" s="4">
        <v>2434</v>
      </c>
      <c r="E12" s="4" t="str">
        <f>VLOOKUP(A12,HOP!A:L,12,0)</f>
        <v>2434.00</v>
      </c>
      <c r="F12" s="4" t="str">
        <f>VLOOKUP(A12,HOP!A:C,3,0)</f>
        <v>3699913</v>
      </c>
      <c r="G12" s="4">
        <f t="shared" si="0"/>
        <v>0</v>
      </c>
      <c r="H12" s="4" t="str">
        <f t="shared" si="1"/>
        <v>，3699913</v>
      </c>
      <c r="I12" s="4" t="str">
        <f>VLOOKUP(A12,HOP!A:U,21,0)</f>
        <v>直采</v>
      </c>
    </row>
    <row r="13" s="4" customFormat="1" spans="1:9">
      <c r="A13" s="5">
        <v>999225681521189</v>
      </c>
      <c r="B13" s="6">
        <v>45150</v>
      </c>
      <c r="C13" s="6">
        <v>45152</v>
      </c>
      <c r="D13" s="4">
        <v>7302</v>
      </c>
      <c r="E13" s="4" t="str">
        <f>VLOOKUP(A13,HOP!A:L,12,0)</f>
        <v>7302.00</v>
      </c>
      <c r="F13" s="4" t="str">
        <f>VLOOKUP(A13,HOP!A:C,3,0)</f>
        <v>3705360</v>
      </c>
      <c r="G13" s="4">
        <f t="shared" si="0"/>
        <v>0</v>
      </c>
      <c r="H13" s="4" t="str">
        <f t="shared" si="1"/>
        <v>，3705360</v>
      </c>
      <c r="I13" s="4" t="str">
        <f>VLOOKUP(A13,HOP!A:U,21,0)</f>
        <v>直采</v>
      </c>
    </row>
    <row r="14" s="4" customFormat="1" spans="1:9">
      <c r="A14" s="5">
        <v>999225699025867</v>
      </c>
      <c r="B14" s="6">
        <v>45150</v>
      </c>
      <c r="C14" s="6">
        <v>45152</v>
      </c>
      <c r="D14" s="4">
        <v>2028</v>
      </c>
      <c r="E14" s="4" t="str">
        <f>VLOOKUP(A14,HOP!A:L,12,0)</f>
        <v>2028.00</v>
      </c>
      <c r="F14" s="4" t="str">
        <f>VLOOKUP(A14,HOP!A:C,3,0)</f>
        <v>3709038</v>
      </c>
      <c r="G14" s="4">
        <f t="shared" si="0"/>
        <v>0</v>
      </c>
      <c r="H14" s="4" t="str">
        <f t="shared" si="1"/>
        <v>，3709038</v>
      </c>
      <c r="I14" s="4" t="str">
        <f>VLOOKUP(A14,HOP!A:U,21,0)</f>
        <v>直采</v>
      </c>
    </row>
    <row r="15" s="4" customFormat="1" spans="1:9">
      <c r="A15" s="5">
        <v>999225721442161</v>
      </c>
      <c r="B15" s="6">
        <v>45148</v>
      </c>
      <c r="C15" s="6">
        <v>45152</v>
      </c>
      <c r="D15" s="4">
        <v>4284</v>
      </c>
      <c r="E15" s="4" t="str">
        <f>VLOOKUP(A15,HOP!A:L,12,0)</f>
        <v>4284.00</v>
      </c>
      <c r="F15" s="4" t="str">
        <f>VLOOKUP(A15,HOP!A:C,3,0)</f>
        <v>3713989</v>
      </c>
      <c r="G15" s="4">
        <f t="shared" si="0"/>
        <v>0</v>
      </c>
      <c r="H15" s="4" t="str">
        <f t="shared" si="1"/>
        <v>，3713989</v>
      </c>
      <c r="I15" s="4" t="str">
        <f>VLOOKUP(A15,HOP!A:U,21,0)</f>
        <v>直采</v>
      </c>
    </row>
    <row r="16" s="4" customFormat="1" spans="1:9">
      <c r="A16" s="5">
        <v>999225754487018</v>
      </c>
      <c r="B16" s="6">
        <v>45149</v>
      </c>
      <c r="C16" s="6">
        <v>45152</v>
      </c>
      <c r="D16" s="4">
        <v>6656</v>
      </c>
      <c r="E16" s="4" t="str">
        <f>VLOOKUP(A16,HOP!A:L,12,0)</f>
        <v>6656.00</v>
      </c>
      <c r="F16" s="4" t="str">
        <f>VLOOKUP(A16,HOP!A:C,3,0)</f>
        <v>3720948</v>
      </c>
      <c r="G16" s="4">
        <f t="shared" si="0"/>
        <v>0</v>
      </c>
      <c r="H16" s="4" t="str">
        <f t="shared" si="1"/>
        <v>，3720948</v>
      </c>
      <c r="I16" s="4" t="str">
        <f>VLOOKUP(A16,HOP!A:U,21,0)</f>
        <v>直采</v>
      </c>
    </row>
    <row r="17" s="4" customFormat="1" spans="1:9">
      <c r="A17" s="5">
        <v>999225764721975</v>
      </c>
      <c r="B17" s="6">
        <v>45149</v>
      </c>
      <c r="C17" s="6">
        <v>45152</v>
      </c>
      <c r="D17" s="4">
        <v>3172</v>
      </c>
      <c r="E17" s="4" t="str">
        <f>VLOOKUP(A17,HOP!A:L,12,0)</f>
        <v>3172.00</v>
      </c>
      <c r="F17" s="4" t="str">
        <f>VLOOKUP(A17,HOP!A:C,3,0)</f>
        <v>3722973</v>
      </c>
      <c r="G17" s="4">
        <f t="shared" si="0"/>
        <v>0</v>
      </c>
      <c r="H17" s="4" t="str">
        <f t="shared" si="1"/>
        <v>，3722973</v>
      </c>
      <c r="I17" s="4" t="str">
        <f>VLOOKUP(A17,HOP!A:U,21,0)</f>
        <v>直采</v>
      </c>
    </row>
    <row r="18" s="4" customFormat="1" spans="1:9">
      <c r="A18" s="5">
        <v>999225811873352</v>
      </c>
      <c r="B18" s="6">
        <v>45149</v>
      </c>
      <c r="C18" s="6">
        <v>45152</v>
      </c>
      <c r="D18" s="4">
        <v>5534</v>
      </c>
      <c r="E18" s="4" t="str">
        <f>VLOOKUP(A18,HOP!A:L,12,0)</f>
        <v>5534.00</v>
      </c>
      <c r="F18" s="4" t="str">
        <f>VLOOKUP(A18,HOP!A:C,3,0)</f>
        <v>3732983</v>
      </c>
      <c r="G18" s="4">
        <f t="shared" si="0"/>
        <v>0</v>
      </c>
      <c r="H18" s="4" t="str">
        <f t="shared" si="1"/>
        <v>，3732983</v>
      </c>
      <c r="I18" s="4" t="str">
        <f>VLOOKUP(A18,HOP!A:U,21,0)</f>
        <v>直采</v>
      </c>
    </row>
    <row r="19" s="4" customFormat="1" spans="1:9">
      <c r="A19" s="5">
        <v>999225852735861</v>
      </c>
      <c r="B19" s="6">
        <v>45149</v>
      </c>
      <c r="C19" s="6">
        <v>45152</v>
      </c>
      <c r="D19" s="4">
        <v>2767</v>
      </c>
      <c r="E19" s="4" t="str">
        <f>VLOOKUP(A19,HOP!A:L,12,0)</f>
        <v>2767.00</v>
      </c>
      <c r="F19" s="4" t="str">
        <f>VLOOKUP(A19,HOP!A:C,3,0)</f>
        <v>3741056</v>
      </c>
      <c r="G19" s="4">
        <f t="shared" si="0"/>
        <v>0</v>
      </c>
      <c r="H19" s="4" t="str">
        <f t="shared" si="1"/>
        <v>，3741056</v>
      </c>
      <c r="I19" s="4" t="str">
        <f>VLOOKUP(A19,HOP!A:U,21,0)</f>
        <v>直采</v>
      </c>
    </row>
    <row r="20" s="4" customFormat="1" spans="1:9">
      <c r="A20" s="5">
        <v>999225884044806</v>
      </c>
      <c r="B20" s="6">
        <v>45150</v>
      </c>
      <c r="C20" s="6">
        <v>45152</v>
      </c>
      <c r="D20" s="4">
        <v>1789</v>
      </c>
      <c r="E20" s="4" t="str">
        <f>VLOOKUP(A20,HOP!A:L,12,0)</f>
        <v>1789.00</v>
      </c>
      <c r="F20" s="4" t="str">
        <f>VLOOKUP(A20,HOP!A:C,3,0)</f>
        <v>3746825</v>
      </c>
      <c r="G20" s="4">
        <f t="shared" si="0"/>
        <v>0</v>
      </c>
      <c r="H20" s="4" t="str">
        <f t="shared" si="1"/>
        <v>，3746825</v>
      </c>
      <c r="I20" s="4" t="str">
        <f>VLOOKUP(A20,HOP!A:U,21,0)</f>
        <v>直采</v>
      </c>
    </row>
    <row r="21" s="4" customFormat="1" hidden="1" spans="1:10">
      <c r="A21" s="5">
        <v>999225914121005</v>
      </c>
      <c r="B21" s="6">
        <v>45151</v>
      </c>
      <c r="C21" s="6">
        <v>45152</v>
      </c>
      <c r="D21" s="4">
        <v>602</v>
      </c>
      <c r="E21" s="4">
        <v>602</v>
      </c>
      <c r="F21" s="8" t="s">
        <v>122</v>
      </c>
      <c r="G21" s="4">
        <f t="shared" si="0"/>
        <v>0</v>
      </c>
      <c r="H21" s="4" t="str">
        <f t="shared" si="1"/>
        <v>，202308082342420076</v>
      </c>
      <c r="I21" s="4" t="e">
        <f>VLOOKUP(A21,HOP!A:U,21,0)</f>
        <v>#N/A</v>
      </c>
      <c r="J21" s="4">
        <v>8.8</v>
      </c>
    </row>
    <row r="22" s="4" customFormat="1" hidden="1" spans="1:10">
      <c r="A22" s="5">
        <v>999225938850455</v>
      </c>
      <c r="B22" s="6">
        <v>45151</v>
      </c>
      <c r="C22" s="6">
        <v>45152</v>
      </c>
      <c r="D22" s="4">
        <v>602</v>
      </c>
      <c r="E22" s="4">
        <v>602</v>
      </c>
      <c r="F22" s="8" t="s">
        <v>123</v>
      </c>
      <c r="G22" s="4">
        <f t="shared" si="0"/>
        <v>0</v>
      </c>
      <c r="H22" s="4" t="str">
        <f t="shared" si="1"/>
        <v>，202308092231150021</v>
      </c>
      <c r="I22" s="4" t="e">
        <f>VLOOKUP(A22,HOP!A:U,21,0)</f>
        <v>#N/A</v>
      </c>
      <c r="J22" s="4">
        <v>8.9</v>
      </c>
    </row>
    <row r="23" s="4" customFormat="1" hidden="1" spans="1:9">
      <c r="A23" s="5">
        <v>999226014300392</v>
      </c>
      <c r="B23" s="6">
        <v>45151</v>
      </c>
      <c r="C23" s="6">
        <v>45152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10">
      <c r="A24" s="5">
        <v>999226018940902</v>
      </c>
      <c r="B24" s="6">
        <v>45151</v>
      </c>
      <c r="C24" s="6">
        <v>45152</v>
      </c>
      <c r="D24" s="4">
        <v>386.25</v>
      </c>
      <c r="E24" s="4">
        <v>386.25</v>
      </c>
      <c r="F24" s="8" t="s">
        <v>124</v>
      </c>
      <c r="G24" s="4">
        <f t="shared" si="0"/>
        <v>0</v>
      </c>
      <c r="H24" s="4" t="str">
        <f t="shared" si="1"/>
        <v>，202308131652060021</v>
      </c>
      <c r="I24" s="4" t="e">
        <f>VLOOKUP(A24,HOP!A:U,21,0)</f>
        <v>#N/A</v>
      </c>
      <c r="J24" s="4">
        <v>8.13</v>
      </c>
    </row>
    <row r="26" spans="4:4">
      <c r="D26" s="4">
        <f>SUM(D2:D25)</f>
        <v>67262.25</v>
      </c>
    </row>
    <row r="31" spans="1:4">
      <c r="A31" s="4" t="s">
        <v>125</v>
      </c>
      <c r="C31" s="4">
        <v>65350</v>
      </c>
      <c r="D31" s="4">
        <v>70301.65</v>
      </c>
    </row>
    <row r="32" spans="1:4">
      <c r="A32" s="4" t="s">
        <v>126</v>
      </c>
      <c r="C32" s="4">
        <v>1912.25</v>
      </c>
      <c r="D32" s="4">
        <v>2057.14</v>
      </c>
    </row>
    <row r="33" spans="1:4">
      <c r="A33" s="4" t="s">
        <v>127</v>
      </c>
      <c r="C33" s="4">
        <f>SUBTOTAL(9,C31:C32)</f>
        <v>67262.25</v>
      </c>
      <c r="D33" s="4">
        <f>SUBTOTAL(9,D31:D32)</f>
        <v>72358.79</v>
      </c>
    </row>
    <row r="34" spans="1:1">
      <c r="A34" s="4" t="s">
        <v>128</v>
      </c>
    </row>
  </sheetData>
  <autoFilter ref="A1:XFD26">
    <filterColumn colId="3">
      <filters blank="1">
        <filter val="67262.25"/>
        <filter val="6656"/>
        <filter val="4660"/>
        <filter val="322"/>
        <filter val="6522"/>
        <filter val="1664"/>
        <filter val="386.25"/>
        <filter val="2767"/>
        <filter val="2028"/>
        <filter val="3172"/>
        <filter val="2174"/>
        <filter val="2434"/>
        <filter val="5534"/>
        <filter val="602"/>
        <filter val="7302"/>
        <filter val="3484"/>
        <filter val="4244"/>
        <filter val="4284"/>
        <filter val="1789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D46" sqref="D4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</v>
      </c>
      <c r="F1" s="2" t="s">
        <v>5</v>
      </c>
      <c r="G1" s="2" t="s">
        <v>6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</row>
    <row r="2" s="1" customFormat="1" spans="1:22">
      <c r="A2" s="3">
        <v>999225884044806</v>
      </c>
      <c r="B2" s="1" t="s">
        <v>148</v>
      </c>
      <c r="C2" s="1" t="s">
        <v>149</v>
      </c>
      <c r="D2" s="1" t="s">
        <v>150</v>
      </c>
      <c r="E2" s="1" t="s">
        <v>151</v>
      </c>
      <c r="F2" s="1" t="s">
        <v>152</v>
      </c>
      <c r="G2" s="1" t="s">
        <v>153</v>
      </c>
      <c r="H2" s="1" t="s">
        <v>154</v>
      </c>
      <c r="I2" s="1" t="s">
        <v>155</v>
      </c>
      <c r="J2" s="1" t="s">
        <v>156</v>
      </c>
      <c r="K2" s="1" t="s">
        <v>155</v>
      </c>
      <c r="L2" s="1" t="s">
        <v>155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  <c r="U2" s="1" t="s">
        <v>164</v>
      </c>
      <c r="V2" s="1" t="s">
        <v>165</v>
      </c>
    </row>
    <row r="3" s="1" customFormat="1" spans="1:22">
      <c r="A3" s="3">
        <v>999225852735861</v>
      </c>
      <c r="B3" s="1" t="s">
        <v>166</v>
      </c>
      <c r="C3" s="1" t="s">
        <v>167</v>
      </c>
      <c r="D3" s="1" t="s">
        <v>150</v>
      </c>
      <c r="E3" s="1" t="s">
        <v>168</v>
      </c>
      <c r="F3" s="1" t="s">
        <v>169</v>
      </c>
      <c r="G3" s="1" t="s">
        <v>153</v>
      </c>
      <c r="H3" s="1" t="s">
        <v>154</v>
      </c>
      <c r="I3" s="1" t="s">
        <v>170</v>
      </c>
      <c r="J3" s="1" t="s">
        <v>156</v>
      </c>
      <c r="K3" s="1" t="s">
        <v>170</v>
      </c>
      <c r="L3" s="1" t="s">
        <v>170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171</v>
      </c>
      <c r="S3" s="1" t="s">
        <v>162</v>
      </c>
      <c r="T3" s="1" t="s">
        <v>163</v>
      </c>
      <c r="U3" s="1" t="s">
        <v>164</v>
      </c>
      <c r="V3" s="1" t="s">
        <v>165</v>
      </c>
    </row>
    <row r="4" s="1" customFormat="1" spans="1:22">
      <c r="A4" s="3">
        <v>999225811873352</v>
      </c>
      <c r="B4" s="1" t="s">
        <v>172</v>
      </c>
      <c r="C4" s="1" t="s">
        <v>173</v>
      </c>
      <c r="D4" s="1" t="s">
        <v>150</v>
      </c>
      <c r="E4" s="1" t="s">
        <v>174</v>
      </c>
      <c r="F4" s="1" t="s">
        <v>169</v>
      </c>
      <c r="G4" s="1" t="s">
        <v>153</v>
      </c>
      <c r="H4" s="1" t="s">
        <v>154</v>
      </c>
      <c r="I4" s="1" t="s">
        <v>175</v>
      </c>
      <c r="J4" s="1" t="s">
        <v>156</v>
      </c>
      <c r="K4" s="1" t="s">
        <v>175</v>
      </c>
      <c r="L4" s="1" t="s">
        <v>175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160</v>
      </c>
      <c r="R4" s="1" t="s">
        <v>176</v>
      </c>
      <c r="S4" s="1" t="s">
        <v>162</v>
      </c>
      <c r="T4" s="1" t="s">
        <v>163</v>
      </c>
      <c r="U4" s="1" t="s">
        <v>164</v>
      </c>
      <c r="V4" s="1" t="s">
        <v>165</v>
      </c>
    </row>
    <row r="5" s="1" customFormat="1" spans="1:22">
      <c r="A5" s="3">
        <v>999225764721975</v>
      </c>
      <c r="B5" s="1" t="s">
        <v>177</v>
      </c>
      <c r="C5" s="1" t="s">
        <v>178</v>
      </c>
      <c r="D5" s="1" t="s">
        <v>179</v>
      </c>
      <c r="E5" s="1" t="s">
        <v>180</v>
      </c>
      <c r="F5" s="1" t="s">
        <v>169</v>
      </c>
      <c r="G5" s="1" t="s">
        <v>153</v>
      </c>
      <c r="H5" s="1" t="s">
        <v>154</v>
      </c>
      <c r="I5" s="1" t="s">
        <v>181</v>
      </c>
      <c r="J5" s="1" t="s">
        <v>156</v>
      </c>
      <c r="K5" s="1" t="s">
        <v>181</v>
      </c>
      <c r="L5" s="1" t="s">
        <v>181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160</v>
      </c>
      <c r="R5" s="1" t="s">
        <v>182</v>
      </c>
      <c r="S5" s="1" t="s">
        <v>162</v>
      </c>
      <c r="T5" s="1" t="s">
        <v>163</v>
      </c>
      <c r="U5" s="1" t="s">
        <v>164</v>
      </c>
      <c r="V5" s="1" t="s">
        <v>165</v>
      </c>
    </row>
    <row r="6" s="1" customFormat="1" spans="1:22">
      <c r="A6" s="3">
        <v>999225754487018</v>
      </c>
      <c r="B6" s="1" t="s">
        <v>177</v>
      </c>
      <c r="C6" s="1" t="s">
        <v>183</v>
      </c>
      <c r="D6" s="1" t="s">
        <v>179</v>
      </c>
      <c r="E6" s="1" t="s">
        <v>184</v>
      </c>
      <c r="F6" s="1" t="s">
        <v>169</v>
      </c>
      <c r="G6" s="1" t="s">
        <v>153</v>
      </c>
      <c r="H6" s="1" t="s">
        <v>154</v>
      </c>
      <c r="I6" s="1" t="s">
        <v>185</v>
      </c>
      <c r="J6" s="1" t="s">
        <v>156</v>
      </c>
      <c r="K6" s="1" t="s">
        <v>185</v>
      </c>
      <c r="L6" s="1" t="s">
        <v>185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160</v>
      </c>
      <c r="R6" s="1" t="s">
        <v>186</v>
      </c>
      <c r="S6" s="1" t="s">
        <v>162</v>
      </c>
      <c r="T6" s="1" t="s">
        <v>163</v>
      </c>
      <c r="U6" s="1" t="s">
        <v>164</v>
      </c>
      <c r="V6" s="1" t="s">
        <v>165</v>
      </c>
    </row>
    <row r="7" s="1" customFormat="1" spans="1:22">
      <c r="A7" s="3">
        <v>999225721442161</v>
      </c>
      <c r="B7" s="1" t="s">
        <v>187</v>
      </c>
      <c r="C7" s="1" t="s">
        <v>188</v>
      </c>
      <c r="D7" s="1" t="s">
        <v>179</v>
      </c>
      <c r="E7" s="1" t="s">
        <v>189</v>
      </c>
      <c r="F7" s="1" t="s">
        <v>190</v>
      </c>
      <c r="G7" s="1" t="s">
        <v>153</v>
      </c>
      <c r="H7" s="1" t="s">
        <v>154</v>
      </c>
      <c r="I7" s="1" t="s">
        <v>191</v>
      </c>
      <c r="J7" s="1" t="s">
        <v>156</v>
      </c>
      <c r="K7" s="1" t="s">
        <v>191</v>
      </c>
      <c r="L7" s="1" t="s">
        <v>191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160</v>
      </c>
      <c r="R7" s="1" t="s">
        <v>192</v>
      </c>
      <c r="S7" s="1" t="s">
        <v>162</v>
      </c>
      <c r="T7" s="1" t="s">
        <v>163</v>
      </c>
      <c r="U7" s="1" t="s">
        <v>164</v>
      </c>
      <c r="V7" s="1" t="s">
        <v>165</v>
      </c>
    </row>
    <row r="8" s="1" customFormat="1" spans="1:22">
      <c r="A8" s="3">
        <v>999225699025867</v>
      </c>
      <c r="B8" s="1" t="s">
        <v>193</v>
      </c>
      <c r="C8" s="1" t="s">
        <v>194</v>
      </c>
      <c r="D8" s="1" t="s">
        <v>179</v>
      </c>
      <c r="E8" s="1" t="s">
        <v>195</v>
      </c>
      <c r="F8" s="1" t="s">
        <v>152</v>
      </c>
      <c r="G8" s="1" t="s">
        <v>153</v>
      </c>
      <c r="H8" s="1" t="s">
        <v>154</v>
      </c>
      <c r="I8" s="1" t="s">
        <v>196</v>
      </c>
      <c r="J8" s="1" t="s">
        <v>156</v>
      </c>
      <c r="K8" s="1" t="s">
        <v>196</v>
      </c>
      <c r="L8" s="1" t="s">
        <v>196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160</v>
      </c>
      <c r="R8" s="1" t="s">
        <v>197</v>
      </c>
      <c r="S8" s="1" t="s">
        <v>162</v>
      </c>
      <c r="T8" s="1" t="s">
        <v>163</v>
      </c>
      <c r="U8" s="1" t="s">
        <v>164</v>
      </c>
      <c r="V8" s="1" t="s">
        <v>165</v>
      </c>
    </row>
    <row r="9" s="1" customFormat="1" spans="1:22">
      <c r="A9" s="3">
        <v>999225681521189</v>
      </c>
      <c r="B9" s="1" t="s">
        <v>193</v>
      </c>
      <c r="C9" s="1" t="s">
        <v>198</v>
      </c>
      <c r="D9" s="1" t="s">
        <v>199</v>
      </c>
      <c r="E9" s="1" t="s">
        <v>200</v>
      </c>
      <c r="F9" s="1" t="s">
        <v>152</v>
      </c>
      <c r="G9" s="1" t="s">
        <v>153</v>
      </c>
      <c r="H9" s="1" t="s">
        <v>154</v>
      </c>
      <c r="I9" s="1" t="s">
        <v>201</v>
      </c>
      <c r="J9" s="1" t="s">
        <v>156</v>
      </c>
      <c r="K9" s="1" t="s">
        <v>201</v>
      </c>
      <c r="L9" s="1" t="s">
        <v>201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160</v>
      </c>
      <c r="R9" s="1" t="s">
        <v>202</v>
      </c>
      <c r="S9" s="1" t="s">
        <v>162</v>
      </c>
      <c r="T9" s="1" t="s">
        <v>163</v>
      </c>
      <c r="U9" s="1" t="s">
        <v>164</v>
      </c>
      <c r="V9" s="1" t="s">
        <v>165</v>
      </c>
    </row>
    <row r="10" s="1" customFormat="1" spans="1:22">
      <c r="A10" s="3">
        <v>25657847442</v>
      </c>
      <c r="B10" s="1" t="s">
        <v>203</v>
      </c>
      <c r="C10" s="1" t="s">
        <v>204</v>
      </c>
      <c r="D10" s="1" t="s">
        <v>199</v>
      </c>
      <c r="E10" s="1" t="s">
        <v>205</v>
      </c>
      <c r="F10" s="1" t="s">
        <v>152</v>
      </c>
      <c r="G10" s="1" t="s">
        <v>153</v>
      </c>
      <c r="H10" s="1" t="s">
        <v>154</v>
      </c>
      <c r="I10" s="1" t="s">
        <v>206</v>
      </c>
      <c r="J10" s="1" t="s">
        <v>156</v>
      </c>
      <c r="K10" s="1" t="s">
        <v>206</v>
      </c>
      <c r="L10" s="1" t="s">
        <v>206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160</v>
      </c>
      <c r="R10" s="1" t="s">
        <v>207</v>
      </c>
      <c r="S10" s="1" t="s">
        <v>162</v>
      </c>
      <c r="T10" s="1" t="s">
        <v>163</v>
      </c>
      <c r="U10" s="1" t="s">
        <v>164</v>
      </c>
      <c r="V10" s="1" t="s">
        <v>165</v>
      </c>
    </row>
    <row r="11" s="1" customFormat="1" spans="1:22">
      <c r="A11" s="3">
        <v>999225653105452</v>
      </c>
      <c r="B11" s="1" t="s">
        <v>203</v>
      </c>
      <c r="C11" s="1" t="s">
        <v>208</v>
      </c>
      <c r="D11" s="1" t="s">
        <v>179</v>
      </c>
      <c r="E11" s="1" t="s">
        <v>209</v>
      </c>
      <c r="F11" s="1" t="s">
        <v>152</v>
      </c>
      <c r="G11" s="1" t="s">
        <v>153</v>
      </c>
      <c r="H11" s="1" t="s">
        <v>154</v>
      </c>
      <c r="I11" s="1" t="s">
        <v>210</v>
      </c>
      <c r="J11" s="1" t="s">
        <v>156</v>
      </c>
      <c r="K11" s="1" t="s">
        <v>210</v>
      </c>
      <c r="L11" s="1" t="s">
        <v>210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160</v>
      </c>
      <c r="R11" s="1" t="s">
        <v>211</v>
      </c>
      <c r="S11" s="1" t="s">
        <v>162</v>
      </c>
      <c r="T11" s="1" t="s">
        <v>163</v>
      </c>
      <c r="U11" s="1" t="s">
        <v>164</v>
      </c>
      <c r="V11" s="1" t="s">
        <v>165</v>
      </c>
    </row>
    <row r="12" s="1" customFormat="1" spans="1:22">
      <c r="A12" s="3">
        <v>25622146594</v>
      </c>
      <c r="B12" s="1" t="s">
        <v>212</v>
      </c>
      <c r="C12" s="1" t="s">
        <v>213</v>
      </c>
      <c r="D12" s="1" t="s">
        <v>179</v>
      </c>
      <c r="E12" s="1" t="s">
        <v>214</v>
      </c>
      <c r="F12" s="1" t="s">
        <v>152</v>
      </c>
      <c r="G12" s="1" t="s">
        <v>153</v>
      </c>
      <c r="H12" s="1" t="s">
        <v>154</v>
      </c>
      <c r="I12" s="1" t="s">
        <v>196</v>
      </c>
      <c r="J12" s="1" t="s">
        <v>156</v>
      </c>
      <c r="K12" s="1" t="s">
        <v>196</v>
      </c>
      <c r="L12" s="1" t="s">
        <v>196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160</v>
      </c>
      <c r="R12" s="1" t="s">
        <v>215</v>
      </c>
      <c r="S12" s="1" t="s">
        <v>162</v>
      </c>
      <c r="T12" s="1" t="s">
        <v>163</v>
      </c>
      <c r="U12" s="1" t="s">
        <v>164</v>
      </c>
      <c r="V12" s="1" t="s">
        <v>165</v>
      </c>
    </row>
    <row r="13" s="1" customFormat="1" spans="1:22">
      <c r="A13" s="3">
        <v>999225604374317</v>
      </c>
      <c r="B13" s="1" t="s">
        <v>216</v>
      </c>
      <c r="C13" s="1" t="s">
        <v>217</v>
      </c>
      <c r="D13" s="1" t="s">
        <v>199</v>
      </c>
      <c r="E13" s="1" t="s">
        <v>218</v>
      </c>
      <c r="F13" s="1" t="s">
        <v>152</v>
      </c>
      <c r="G13" s="1" t="s">
        <v>153</v>
      </c>
      <c r="H13" s="1" t="s">
        <v>154</v>
      </c>
      <c r="I13" s="1" t="s">
        <v>206</v>
      </c>
      <c r="J13" s="1" t="s">
        <v>156</v>
      </c>
      <c r="K13" s="1" t="s">
        <v>206</v>
      </c>
      <c r="L13" s="1" t="s">
        <v>206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160</v>
      </c>
      <c r="R13" s="1" t="s">
        <v>219</v>
      </c>
      <c r="S13" s="1" t="s">
        <v>162</v>
      </c>
      <c r="T13" s="1" t="s">
        <v>163</v>
      </c>
      <c r="U13" s="1" t="s">
        <v>164</v>
      </c>
      <c r="V13" s="1" t="s">
        <v>165</v>
      </c>
    </row>
    <row r="14" s="1" customFormat="1" spans="1:22">
      <c r="A14" s="3">
        <v>999225536542824</v>
      </c>
      <c r="B14" s="1" t="s">
        <v>220</v>
      </c>
      <c r="C14" s="1" t="s">
        <v>221</v>
      </c>
      <c r="D14" s="1" t="s">
        <v>179</v>
      </c>
      <c r="E14" s="1" t="s">
        <v>222</v>
      </c>
      <c r="F14" s="1" t="s">
        <v>152</v>
      </c>
      <c r="G14" s="1" t="s">
        <v>153</v>
      </c>
      <c r="H14" s="1" t="s">
        <v>154</v>
      </c>
      <c r="I14" s="1" t="s">
        <v>223</v>
      </c>
      <c r="J14" s="1" t="s">
        <v>156</v>
      </c>
      <c r="K14" s="1" t="s">
        <v>223</v>
      </c>
      <c r="L14" s="1" t="s">
        <v>223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160</v>
      </c>
      <c r="R14" s="1" t="s">
        <v>224</v>
      </c>
      <c r="S14" s="1" t="s">
        <v>162</v>
      </c>
      <c r="T14" s="1" t="s">
        <v>163</v>
      </c>
      <c r="U14" s="1" t="s">
        <v>164</v>
      </c>
      <c r="V14" s="1" t="s">
        <v>165</v>
      </c>
    </row>
    <row r="15" s="1" customFormat="1" spans="1:22">
      <c r="A15" s="3">
        <v>999225536494070</v>
      </c>
      <c r="B15" s="1" t="s">
        <v>220</v>
      </c>
      <c r="C15" s="1" t="s">
        <v>225</v>
      </c>
      <c r="D15" s="1" t="s">
        <v>179</v>
      </c>
      <c r="E15" s="1" t="s">
        <v>226</v>
      </c>
      <c r="F15" s="1" t="s">
        <v>152</v>
      </c>
      <c r="G15" s="1" t="s">
        <v>153</v>
      </c>
      <c r="H15" s="1" t="s">
        <v>154</v>
      </c>
      <c r="I15" s="1" t="s">
        <v>223</v>
      </c>
      <c r="J15" s="1" t="s">
        <v>156</v>
      </c>
      <c r="K15" s="1" t="s">
        <v>223</v>
      </c>
      <c r="L15" s="1" t="s">
        <v>223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160</v>
      </c>
      <c r="R15" s="1" t="s">
        <v>227</v>
      </c>
      <c r="S15" s="1" t="s">
        <v>162</v>
      </c>
      <c r="T15" s="1" t="s">
        <v>163</v>
      </c>
      <c r="U15" s="1" t="s">
        <v>164</v>
      </c>
      <c r="V15" s="1" t="s">
        <v>165</v>
      </c>
    </row>
    <row r="16" s="1" customFormat="1" spans="1:22">
      <c r="A16" s="3">
        <v>999225398727392</v>
      </c>
      <c r="B16" s="1" t="s">
        <v>228</v>
      </c>
      <c r="C16" s="1" t="s">
        <v>229</v>
      </c>
      <c r="D16" s="1" t="s">
        <v>199</v>
      </c>
      <c r="E16" s="1" t="s">
        <v>230</v>
      </c>
      <c r="F16" s="1" t="s">
        <v>152</v>
      </c>
      <c r="G16" s="1" t="s">
        <v>153</v>
      </c>
      <c r="H16" s="1" t="s">
        <v>154</v>
      </c>
      <c r="I16" s="1" t="s">
        <v>231</v>
      </c>
      <c r="J16" s="1" t="s">
        <v>156</v>
      </c>
      <c r="K16" s="1" t="s">
        <v>231</v>
      </c>
      <c r="L16" s="1" t="s">
        <v>231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160</v>
      </c>
      <c r="R16" s="1" t="s">
        <v>232</v>
      </c>
      <c r="S16" s="1" t="s">
        <v>162</v>
      </c>
      <c r="T16" s="1" t="s">
        <v>163</v>
      </c>
      <c r="U16" s="1" t="s">
        <v>164</v>
      </c>
      <c r="V16" s="1" t="s">
        <v>165</v>
      </c>
    </row>
    <row r="17" s="1" customFormat="1" spans="1:22">
      <c r="A17" s="3">
        <v>999225297820576</v>
      </c>
      <c r="B17" s="1" t="s">
        <v>233</v>
      </c>
      <c r="C17" s="1" t="s">
        <v>234</v>
      </c>
      <c r="D17" s="1" t="s">
        <v>179</v>
      </c>
      <c r="E17" s="1" t="s">
        <v>235</v>
      </c>
      <c r="F17" s="1" t="s">
        <v>169</v>
      </c>
      <c r="G17" s="1" t="s">
        <v>153</v>
      </c>
      <c r="H17" s="1" t="s">
        <v>154</v>
      </c>
      <c r="I17" s="1" t="s">
        <v>236</v>
      </c>
      <c r="J17" s="1" t="s">
        <v>156</v>
      </c>
      <c r="K17" s="1" t="s">
        <v>236</v>
      </c>
      <c r="L17" s="1" t="s">
        <v>236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160</v>
      </c>
      <c r="R17" s="1" t="s">
        <v>237</v>
      </c>
      <c r="S17" s="1" t="s">
        <v>162</v>
      </c>
      <c r="T17" s="1" t="s">
        <v>163</v>
      </c>
      <c r="U17" s="1" t="s">
        <v>164</v>
      </c>
      <c r="V17" s="1" t="s">
        <v>165</v>
      </c>
    </row>
    <row r="18" s="1" customFormat="1" spans="1:22">
      <c r="A18" s="3">
        <v>999225248771895</v>
      </c>
      <c r="B18" s="1" t="s">
        <v>238</v>
      </c>
      <c r="C18" s="1" t="s">
        <v>239</v>
      </c>
      <c r="D18" s="1" t="s">
        <v>240</v>
      </c>
      <c r="E18" s="1" t="s">
        <v>241</v>
      </c>
      <c r="F18" s="1" t="s">
        <v>152</v>
      </c>
      <c r="G18" s="1" t="s">
        <v>153</v>
      </c>
      <c r="H18" s="1" t="s">
        <v>154</v>
      </c>
      <c r="I18" s="1" t="s">
        <v>242</v>
      </c>
      <c r="J18" s="1" t="s">
        <v>156</v>
      </c>
      <c r="K18" s="1" t="s">
        <v>242</v>
      </c>
      <c r="L18" s="1" t="s">
        <v>242</v>
      </c>
      <c r="M18" s="1" t="s">
        <v>157</v>
      </c>
      <c r="N18" s="1" t="s">
        <v>157</v>
      </c>
      <c r="O18" s="1" t="s">
        <v>158</v>
      </c>
      <c r="P18" s="1" t="s">
        <v>159</v>
      </c>
      <c r="Q18" s="1" t="s">
        <v>160</v>
      </c>
      <c r="R18" s="1" t="s">
        <v>243</v>
      </c>
      <c r="S18" s="1" t="s">
        <v>162</v>
      </c>
      <c r="T18" s="1" t="s">
        <v>163</v>
      </c>
      <c r="U18" s="1" t="s">
        <v>164</v>
      </c>
      <c r="V18" s="1" t="s">
        <v>165</v>
      </c>
    </row>
    <row r="19" s="1" customFormat="1" spans="1:22">
      <c r="A19" s="3">
        <v>999224926446060</v>
      </c>
      <c r="B19" s="1" t="s">
        <v>244</v>
      </c>
      <c r="C19" s="1" t="s">
        <v>245</v>
      </c>
      <c r="D19" s="1" t="s">
        <v>199</v>
      </c>
      <c r="E19" s="1" t="s">
        <v>246</v>
      </c>
      <c r="F19" s="1" t="s">
        <v>152</v>
      </c>
      <c r="G19" s="1" t="s">
        <v>153</v>
      </c>
      <c r="H19" s="1" t="s">
        <v>154</v>
      </c>
      <c r="I19" s="1" t="s">
        <v>247</v>
      </c>
      <c r="J19" s="1" t="s">
        <v>156</v>
      </c>
      <c r="K19" s="1" t="s">
        <v>247</v>
      </c>
      <c r="L19" s="1" t="s">
        <v>247</v>
      </c>
      <c r="M19" s="1" t="s">
        <v>157</v>
      </c>
      <c r="N19" s="1" t="s">
        <v>157</v>
      </c>
      <c r="O19" s="1" t="s">
        <v>158</v>
      </c>
      <c r="P19" s="1" t="s">
        <v>159</v>
      </c>
      <c r="Q19" s="1" t="s">
        <v>160</v>
      </c>
      <c r="R19" s="1" t="s">
        <v>248</v>
      </c>
      <c r="S19" s="1" t="s">
        <v>162</v>
      </c>
      <c r="T19" s="1" t="s">
        <v>163</v>
      </c>
      <c r="U19" s="1" t="s">
        <v>164</v>
      </c>
      <c r="V19" s="1" t="s">
        <v>165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2023-08-29T01:44:47Z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