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对账!$1:$69</definedName>
  </definedNames>
  <calcPr calcId="144525"/>
</workbook>
</file>

<file path=xl/sharedStrings.xml><?xml version="1.0" encoding="utf-8"?>
<sst xmlns="http://schemas.openxmlformats.org/spreadsheetml/2006/main" count="1395" uniqueCount="387">
  <si>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</si>
  <si>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</si>
  <si>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</si>
  <si>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</si>
  <si>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</si>
  <si>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</si>
  <si>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</si>
  <si>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</si>
  <si>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</si>
  <si>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</si>
  <si>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</si>
  <si>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</si>
  <si>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</si>
  <si>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</si>
  <si>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</si>
  <si>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</si>
  <si>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</si>
  <si>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</si>
  <si>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</si>
  <si>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</si>
  <si>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</si>
  <si>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</si>
  <si>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</si>
  <si>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</si>
  <si>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</si>
  <si>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25525369167	</t>
  </si>
  <si>
    <t>Ctrip</t>
  </si>
  <si>
    <t>正常</t>
  </si>
  <si>
    <t>[梅州]梅州白天鹅迎宾馆(100697959)</t>
  </si>
  <si>
    <t>商务江景大床房&lt;双人入住&gt;&lt;限量抢购&gt;&lt;双早&gt;&lt;日历房套餐高价值&gt;&lt;新酒店礼盒&gt;</t>
  </si>
  <si>
    <t>CNY</t>
  </si>
  <si>
    <t>李德颖</t>
  </si>
  <si>
    <t>CA363230830CNY</t>
  </si>
  <si>
    <t>未提现</t>
  </si>
  <si>
    <t>携程开票</t>
  </si>
  <si>
    <t xml:space="preserve">	</t>
  </si>
  <si>
    <t xml:space="preserve">999225538775285	</t>
  </si>
  <si>
    <t>[香港]香港九龙酒店(The Kowloon Hotel)(9826444)</t>
  </si>
  <si>
    <t>豪华房(至少提前5天预订)(至少连住2晚及以上)&lt;双人入住&gt;&lt;内宾&gt;&lt;无早&gt;</t>
  </si>
  <si>
    <t>YANG/XIAOQIAN,ZHANG/TINGQING</t>
  </si>
  <si>
    <t xml:space="preserve">3675453	</t>
  </si>
  <si>
    <t xml:space="preserve">999225562461617	</t>
  </si>
  <si>
    <t>商务城景双床房&lt;双人入住&gt;&lt;限量抢购&gt;&lt;双早&gt;&lt;日历房套餐高价值&gt;&lt;新酒店礼盒&gt;</t>
  </si>
  <si>
    <t>郭廓</t>
  </si>
  <si>
    <t xml:space="preserve">999225643202171	</t>
  </si>
  <si>
    <t>wang/jing,wu/wenjie</t>
  </si>
  <si>
    <t xml:space="preserve">3696753	</t>
  </si>
  <si>
    <t xml:space="preserve">999225650655313	</t>
  </si>
  <si>
    <t>商务江景双床房&lt;超值特惠&gt;&lt;双人入住&gt;&lt;日历房套餐高价值&gt;&lt;单早&gt;&lt;新酒店礼盒&gt;</t>
  </si>
  <si>
    <t>郑顼</t>
  </si>
  <si>
    <t xml:space="preserve">999225742868292	</t>
  </si>
  <si>
    <t>YANG/SHUANGRONG</t>
  </si>
  <si>
    <t xml:space="preserve">3718412	</t>
  </si>
  <si>
    <t xml:space="preserve">13061240	</t>
  </si>
  <si>
    <t xml:space="preserve">999225745868813	</t>
  </si>
  <si>
    <t>高级房(至少提前5天预订)(至少连住2晚及以上)&lt;双人入住&gt;&lt;内宾&gt;&lt;无早&gt;</t>
  </si>
  <si>
    <t>GAO/HONGQUAN,GAO/XIAOHANG</t>
  </si>
  <si>
    <t xml:space="preserve">3719311	</t>
  </si>
  <si>
    <t xml:space="preserve">999225749746647	</t>
  </si>
  <si>
    <t>ZHANG/DONG,SI/ANNA</t>
  </si>
  <si>
    <t xml:space="preserve">3720646	</t>
  </si>
  <si>
    <t xml:space="preserve">999225768501072	</t>
  </si>
  <si>
    <t>XU/MIAO,LI/MENGYUAN</t>
  </si>
  <si>
    <t xml:space="preserve">3724077	</t>
  </si>
  <si>
    <t xml:space="preserve">999225931345082	</t>
  </si>
  <si>
    <t>商务江景双床房&lt;双人入住&gt;&lt;限量抢购&gt;&lt;双早&gt;&lt;日历房套餐高价值&gt;&lt;新酒店礼盒&gt;</t>
  </si>
  <si>
    <t>蒙灿雄,刘江</t>
  </si>
  <si>
    <t>取消</t>
  </si>
  <si>
    <t xml:space="preserve">999226006230251	</t>
  </si>
  <si>
    <t>[梅州]梅州麓湖山酒店(67856423)</t>
  </si>
  <si>
    <t>豪华大床房&lt;双人入住&gt;&lt;升级特惠&gt;&lt;双早&gt;</t>
  </si>
  <si>
    <t>肖冬娟,肖奇高</t>
  </si>
  <si>
    <t xml:space="preserve">2881611	</t>
  </si>
  <si>
    <t xml:space="preserve">999226011714304	</t>
  </si>
  <si>
    <t>标准双床房&lt;双人入住&gt;&lt;升级特惠&gt;&lt;双早&gt;</t>
  </si>
  <si>
    <t>王桂芬,王桂芳,王桂林</t>
  </si>
  <si>
    <t xml:space="preserve">999226017943597	</t>
  </si>
  <si>
    <t>[梅州]梅州新飞腾艺术酒店(100914635)</t>
  </si>
  <si>
    <t>豪华主题大床房&lt;特惠专享&gt;&lt;双人入住&gt;&lt;无早&gt;</t>
  </si>
  <si>
    <t>王剑剑</t>
  </si>
  <si>
    <t xml:space="preserve">3775441	</t>
  </si>
  <si>
    <t xml:space="preserve">999226041016987	</t>
  </si>
  <si>
    <t>[梅州]梅州昌盛豪生大酒店(45834822)</t>
  </si>
  <si>
    <t>柚见汝——非遗大床房&lt;双人入住&gt;&lt;限量抢购&gt;&lt;双早&gt;&lt;日历房套餐高价值&gt;&lt;新酒店礼盒&gt;</t>
  </si>
  <si>
    <t>陈静秋</t>
  </si>
  <si>
    <t xml:space="preserve">999226041154633	</t>
  </si>
  <si>
    <t>刘惠君</t>
  </si>
  <si>
    <t xml:space="preserve">3781158	</t>
  </si>
  <si>
    <t xml:space="preserve">999226041267036	</t>
  </si>
  <si>
    <t>林梦莹</t>
  </si>
  <si>
    <t xml:space="preserve">3781318	</t>
  </si>
  <si>
    <t xml:space="preserve">999226041352069	</t>
  </si>
  <si>
    <t>幸微</t>
  </si>
  <si>
    <t xml:space="preserve">3781334	</t>
  </si>
  <si>
    <t xml:space="preserve">999226041451904	</t>
  </si>
  <si>
    <t>刘惠婷</t>
  </si>
  <si>
    <t xml:space="preserve">3781359	</t>
  </si>
  <si>
    <t xml:space="preserve">999226041457511	</t>
  </si>
  <si>
    <t>[蕉岭]蕉岭培鸿乡墅(100954969)</t>
  </si>
  <si>
    <t>秋田双人房&lt;超值特惠&gt;&lt;双人入住&gt;&lt;双早&gt;</t>
  </si>
  <si>
    <t>熊金慧</t>
  </si>
  <si>
    <t xml:space="preserve">999226041487129	</t>
  </si>
  <si>
    <t>李粤</t>
  </si>
  <si>
    <t xml:space="preserve">999226041490298	</t>
  </si>
  <si>
    <t>胡伟哲</t>
  </si>
  <si>
    <t xml:space="preserve">999226041559197	</t>
  </si>
  <si>
    <t>肖肖</t>
  </si>
  <si>
    <t xml:space="preserve">999226041630608	</t>
  </si>
  <si>
    <t>彭秋玲</t>
  </si>
  <si>
    <t xml:space="preserve">999226041669685	</t>
  </si>
  <si>
    <t>钟雪利</t>
  </si>
  <si>
    <t xml:space="preserve">3781410	</t>
  </si>
  <si>
    <t xml:space="preserve">999226041755856	</t>
  </si>
  <si>
    <t>刘新光</t>
  </si>
  <si>
    <t xml:space="preserve">999226041770574	</t>
  </si>
  <si>
    <t>江小兰</t>
  </si>
  <si>
    <t xml:space="preserve">3781431	</t>
  </si>
  <si>
    <t xml:space="preserve">999226041773674	</t>
  </si>
  <si>
    <t>黄晓</t>
  </si>
  <si>
    <t xml:space="preserve">999226041783492	</t>
  </si>
  <si>
    <t>李智伟</t>
  </si>
  <si>
    <t xml:space="preserve">999226041930429	</t>
  </si>
  <si>
    <t>曾梓怡</t>
  </si>
  <si>
    <t xml:space="preserve">3781638	</t>
  </si>
  <si>
    <t xml:space="preserve">999226041932050	</t>
  </si>
  <si>
    <t>钟定</t>
  </si>
  <si>
    <t xml:space="preserve">999226041936771	</t>
  </si>
  <si>
    <t>罗鹏</t>
  </si>
  <si>
    <t xml:space="preserve">999226041952951	</t>
  </si>
  <si>
    <t>梁洁茹</t>
  </si>
  <si>
    <t xml:space="preserve">999226044395266	</t>
  </si>
  <si>
    <t>黄彩琼</t>
  </si>
  <si>
    <t xml:space="preserve">3781658	</t>
  </si>
  <si>
    <t xml:space="preserve">999226044584600	</t>
  </si>
  <si>
    <t>吴裕粦</t>
  </si>
  <si>
    <t xml:space="preserve">3781664	</t>
  </si>
  <si>
    <t xml:space="preserve">999226044790342	</t>
  </si>
  <si>
    <t>叶新</t>
  </si>
  <si>
    <t xml:space="preserve">999226044948384	</t>
  </si>
  <si>
    <t>刘婷</t>
  </si>
  <si>
    <t xml:space="preserve">999226045931215	</t>
  </si>
  <si>
    <t>李露</t>
  </si>
  <si>
    <t xml:space="preserve">3781731	</t>
  </si>
  <si>
    <t xml:space="preserve">26045910935	</t>
  </si>
  <si>
    <t>罗德智</t>
  </si>
  <si>
    <t xml:space="preserve">999226045959662	</t>
  </si>
  <si>
    <t>谢鹏</t>
  </si>
  <si>
    <t xml:space="preserve">3781736	</t>
  </si>
  <si>
    <t xml:space="preserve">999226046031294	</t>
  </si>
  <si>
    <t>何伟</t>
  </si>
  <si>
    <t xml:space="preserve">999226046110553	</t>
  </si>
  <si>
    <t>叶绍军</t>
  </si>
  <si>
    <t xml:space="preserve">999226046154055	</t>
  </si>
  <si>
    <t>郭琪</t>
  </si>
  <si>
    <t xml:space="preserve">3781755	</t>
  </si>
  <si>
    <t xml:space="preserve">999226046338249	</t>
  </si>
  <si>
    <t>张跃锋</t>
  </si>
  <si>
    <t xml:space="preserve">999226046509042	</t>
  </si>
  <si>
    <t>[梅州]梅州客都大酒店(100660732)</t>
  </si>
  <si>
    <t>标准单人房&lt;今日特价 &gt;&lt;双早&gt;</t>
  </si>
  <si>
    <t xml:space="preserve">999226046750784	</t>
  </si>
  <si>
    <t>王俊锦</t>
  </si>
  <si>
    <t xml:space="preserve">999226046787938	</t>
  </si>
  <si>
    <t>杨琦</t>
  </si>
  <si>
    <t xml:space="preserve">999226046808813	</t>
  </si>
  <si>
    <t>蔡碧霓</t>
  </si>
  <si>
    <t xml:space="preserve">999226046851264	</t>
  </si>
  <si>
    <t>江翠英</t>
  </si>
  <si>
    <t xml:space="preserve">26046861161	</t>
  </si>
  <si>
    <t xml:space="preserve">999226047075090	</t>
  </si>
  <si>
    <t>钟艳婷</t>
  </si>
  <si>
    <t xml:space="preserve">999226047298500	</t>
  </si>
  <si>
    <t>梁凯昌</t>
  </si>
  <si>
    <t xml:space="preserve">3782021	</t>
  </si>
  <si>
    <t xml:space="preserve">999226047639621	</t>
  </si>
  <si>
    <t>彭梓阳</t>
  </si>
  <si>
    <t xml:space="preserve">999226047681707	</t>
  </si>
  <si>
    <t>陈茂欣</t>
  </si>
  <si>
    <t xml:space="preserve">999226047995582	</t>
  </si>
  <si>
    <t>黄玲玲</t>
  </si>
  <si>
    <t xml:space="preserve">999226048116793	</t>
  </si>
  <si>
    <t>王小凤</t>
  </si>
  <si>
    <t xml:space="preserve">999226048142755	</t>
  </si>
  <si>
    <t>张婷</t>
  </si>
  <si>
    <t xml:space="preserve">3782103	</t>
  </si>
  <si>
    <t xml:space="preserve">999226048304190	</t>
  </si>
  <si>
    <t>曾桂萍</t>
  </si>
  <si>
    <t xml:space="preserve">999226048401838	</t>
  </si>
  <si>
    <t>肖晓</t>
  </si>
  <si>
    <t xml:space="preserve">999226048582003	</t>
  </si>
  <si>
    <t>李斯妮</t>
  </si>
  <si>
    <t xml:space="preserve">999226048780484	</t>
  </si>
  <si>
    <t>乔安</t>
  </si>
  <si>
    <t xml:space="preserve">999226048910882	</t>
  </si>
  <si>
    <t>郭春浩</t>
  </si>
  <si>
    <t xml:space="preserve">999226048924479	</t>
  </si>
  <si>
    <t>纪小南</t>
  </si>
  <si>
    <t xml:space="preserve">999226049005610	</t>
  </si>
  <si>
    <t>叶露</t>
  </si>
  <si>
    <t xml:space="preserve">999226049040510	</t>
  </si>
  <si>
    <t>刘志盛</t>
  </si>
  <si>
    <t xml:space="preserve">999226049092135	</t>
  </si>
  <si>
    <t>肖泉</t>
  </si>
  <si>
    <t xml:space="preserve">999226049119697	</t>
  </si>
  <si>
    <t>张苑香</t>
  </si>
  <si>
    <t>，</t>
  </si>
  <si>
    <t>202307231159060025</t>
  </si>
  <si>
    <t>999225650655313</t>
  </si>
  <si>
    <t>202307281839070069</t>
  </si>
  <si>
    <t>999225931345082</t>
  </si>
  <si>
    <t>202308091333390077</t>
  </si>
  <si>
    <t>999226006230251</t>
  </si>
  <si>
    <t>202308122047020077</t>
  </si>
  <si>
    <t>999226011714304</t>
  </si>
  <si>
    <t>202308130838000068</t>
  </si>
  <si>
    <t>999226041016987</t>
  </si>
  <si>
    <t>202308141744510021</t>
  </si>
  <si>
    <t>999226041457511</t>
  </si>
  <si>
    <t>202308141846590021</t>
  </si>
  <si>
    <t>999226041487129</t>
  </si>
  <si>
    <t>202308150926300049</t>
  </si>
  <si>
    <t>999226041490298</t>
  </si>
  <si>
    <t>202308150924300049</t>
  </si>
  <si>
    <t>999226041559197</t>
  </si>
  <si>
    <t>202308141852370021</t>
  </si>
  <si>
    <t>999226041630608</t>
  </si>
  <si>
    <t>202308150922490049</t>
  </si>
  <si>
    <t>999226041755856</t>
  </si>
  <si>
    <t>202308142023280076</t>
  </si>
  <si>
    <t>999226041773674</t>
  </si>
  <si>
    <t>202308150940130049</t>
  </si>
  <si>
    <t>999226041783492</t>
  </si>
  <si>
    <t>202308150920440049</t>
  </si>
  <si>
    <t>999226041932050</t>
  </si>
  <si>
    <t>202308142034310076</t>
  </si>
  <si>
    <t>999226041936771</t>
  </si>
  <si>
    <t>202308142036190076</t>
  </si>
  <si>
    <t>999226041952951</t>
  </si>
  <si>
    <t>202308150907160020</t>
  </si>
  <si>
    <t>999226044790342</t>
  </si>
  <si>
    <t>202308142051540076</t>
  </si>
  <si>
    <t>999226044948384</t>
  </si>
  <si>
    <t>202308142024150071</t>
  </si>
  <si>
    <t>202308142042270071</t>
  </si>
  <si>
    <t>999226046031294</t>
  </si>
  <si>
    <t>202308150914580049</t>
  </si>
  <si>
    <t>999226046110553</t>
  </si>
  <si>
    <t>202308142048150071</t>
  </si>
  <si>
    <t>999226046338249</t>
  </si>
  <si>
    <t>202308150911270049</t>
  </si>
  <si>
    <t>999226046750784</t>
  </si>
  <si>
    <t>202308151008310049</t>
  </si>
  <si>
    <t>999226046787938</t>
  </si>
  <si>
    <t>202308151007000049</t>
  </si>
  <si>
    <t>999226046808813</t>
  </si>
  <si>
    <t>202308151006340049</t>
  </si>
  <si>
    <t>999226046851264</t>
  </si>
  <si>
    <t>202308151006040049</t>
  </si>
  <si>
    <t>202308151005340049</t>
  </si>
  <si>
    <t>999226047075090</t>
  </si>
  <si>
    <t>202308151004540049</t>
  </si>
  <si>
    <t>999226047639621</t>
  </si>
  <si>
    <t>202308151004240049</t>
  </si>
  <si>
    <t>999226047681707</t>
  </si>
  <si>
    <t>202308151003530049</t>
  </si>
  <si>
    <t>999226047995582</t>
  </si>
  <si>
    <t>202308150906270049</t>
  </si>
  <si>
    <t>999226048116793</t>
  </si>
  <si>
    <t>202308151003230049</t>
  </si>
  <si>
    <t>999226048304190</t>
  </si>
  <si>
    <t>202308142056330021</t>
  </si>
  <si>
    <t>999226048401838</t>
  </si>
  <si>
    <t>202308151002570049</t>
  </si>
  <si>
    <t>999226048582003</t>
  </si>
  <si>
    <t>202308150954570049</t>
  </si>
  <si>
    <t>999226048780484</t>
  </si>
  <si>
    <t>202308150954240049</t>
  </si>
  <si>
    <t>999226048910882</t>
  </si>
  <si>
    <t>202308150949580049</t>
  </si>
  <si>
    <t>999226048924479</t>
  </si>
  <si>
    <t>202308150949290049</t>
  </si>
  <si>
    <t>999226049005610</t>
  </si>
  <si>
    <t>202308150948570049</t>
  </si>
  <si>
    <t>999226049040510</t>
  </si>
  <si>
    <t>202308150948150049</t>
  </si>
  <si>
    <t>999226049092135</t>
  </si>
  <si>
    <t>202308150900370025</t>
  </si>
  <si>
    <t>202308150947330049</t>
  </si>
  <si>
    <t>A230830095543481</t>
  </si>
  <si>
    <t>房集：i230830095423 11628.42元</t>
  </si>
  <si>
    <t>CNY / HKD 当前参考汇率: 1.077037741</t>
  </si>
  <si>
    <t>总计： 33485.36 CNY/
36065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</si>
  <si>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</si>
  <si>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</si>
  <si>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</si>
  <si>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</si>
  <si>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</si>
  <si>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</si>
  <si>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</si>
  <si>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</si>
  <si>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</si>
  <si>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</si>
  <si>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</si>
  <si>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</si>
  <si>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</si>
  <si>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</si>
  <si>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</si>
  <si>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</si>
  <si>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</si>
  <si>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</si>
  <si>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</si>
  <si>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2023-08-14</t>
  </si>
  <si>
    <t>3782103</t>
  </si>
  <si>
    <t>梅州新飞腾艺术酒店</t>
  </si>
  <si>
    <t>2023-08-15</t>
  </si>
  <si>
    <t>退房日周结</t>
  </si>
  <si>
    <t>122.40</t>
  </si>
  <si>
    <t>RMB</t>
  </si>
  <si>
    <t>0</t>
  </si>
  <si>
    <t>0.00</t>
  </si>
  <si>
    <t>携程国内直连(DD)</t>
  </si>
  <si>
    <t>01.011249</t>
  </si>
  <si>
    <t>2023-08-14 20:48:55</t>
  </si>
  <si>
    <t>否</t>
  </si>
  <si>
    <t>汇智国际旅游发展有限公司</t>
  </si>
  <si>
    <t>直采</t>
  </si>
  <si>
    <t>中国</t>
  </si>
  <si>
    <t>3782021</t>
  </si>
  <si>
    <t>2023-08-14 20:23:55</t>
  </si>
  <si>
    <t>3781755</t>
  </si>
  <si>
    <t>2023-08-14 19:50:12</t>
  </si>
  <si>
    <t>3781736</t>
  </si>
  <si>
    <t>2023-08-14 19:45:02</t>
  </si>
  <si>
    <t>3781731</t>
  </si>
  <si>
    <t>2023-08-14 19:44:15</t>
  </si>
  <si>
    <t>3781664</t>
  </si>
  <si>
    <t>2023-08-14 19:16:57</t>
  </si>
  <si>
    <t>3781658</t>
  </si>
  <si>
    <t>2023-08-14 19:14:34</t>
  </si>
  <si>
    <t>3781638</t>
  </si>
  <si>
    <t>2023-08-14 19:06:52</t>
  </si>
  <si>
    <t>3781431</t>
  </si>
  <si>
    <t>2023-08-14 18:51:50</t>
  </si>
  <si>
    <t>3781410</t>
  </si>
  <si>
    <t>2023-08-14 18:42:24</t>
  </si>
  <si>
    <t>3781359</t>
  </si>
  <si>
    <t>2023-08-14 18:21:53</t>
  </si>
  <si>
    <t>3781334</t>
  </si>
  <si>
    <t>2023-08-14 18:12:28</t>
  </si>
  <si>
    <t>3781318</t>
  </si>
  <si>
    <t>2023-08-14 18:04:32</t>
  </si>
  <si>
    <t>3781158</t>
  </si>
  <si>
    <t>2023-08-14 17:54:12</t>
  </si>
  <si>
    <t>2023-08-13</t>
  </si>
  <si>
    <t>3775441</t>
  </si>
  <si>
    <t>2023-08-13 15:07:38</t>
  </si>
  <si>
    <t>2023-08-02</t>
  </si>
  <si>
    <t>3724077</t>
  </si>
  <si>
    <t>香港九龙酒店</t>
  </si>
  <si>
    <t>XU MIAO,LI MENGYUAN</t>
  </si>
  <si>
    <t>2023-08-12</t>
  </si>
  <si>
    <t>3016.00</t>
  </si>
  <si>
    <t>2023-08-03 13:40:14</t>
  </si>
  <si>
    <t>3720646</t>
  </si>
  <si>
    <t>ZHANG DONG,SI ANNA</t>
  </si>
  <si>
    <t>1872.00</t>
  </si>
  <si>
    <t>2023-08-03 10:46:26</t>
  </si>
  <si>
    <t>2023-08-01</t>
  </si>
  <si>
    <t>3719311</t>
  </si>
  <si>
    <t>GAO HONGQUAN,GAO XIAOHANG</t>
  </si>
  <si>
    <t>5824.00</t>
  </si>
  <si>
    <t>2023-08-03 15:50:59</t>
  </si>
  <si>
    <t>3718412</t>
  </si>
  <si>
    <t>YANG SHUANGRONG</t>
  </si>
  <si>
    <t>2023-08-11</t>
  </si>
  <si>
    <t>4264.00</t>
  </si>
  <si>
    <t>2023-08-01 20:12:03</t>
  </si>
  <si>
    <t>2023-07-28</t>
  </si>
  <si>
    <t>3696753</t>
  </si>
  <si>
    <t>wang jing,wu wenjie</t>
  </si>
  <si>
    <t>3131.00</t>
  </si>
  <si>
    <t>2023-07-28 16:24:29</t>
  </si>
  <si>
    <t>2023-07-23</t>
  </si>
  <si>
    <t>3675453</t>
  </si>
  <si>
    <t>YANG XIAOQIAN,ZHANG TINGQING</t>
  </si>
  <si>
    <t>1914.00</t>
  </si>
  <si>
    <t>2023-08-01 13:01:13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</si>
</sst>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82</xdr:row>
      <xdr:rowOff>123825</xdr:rowOff>
    </xdr:from>
    <xdr:to>
      <xdr:col>14</xdr:col>
      <xdr:colOff>267335</xdr:colOff>
      <xdr:row>112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467475"/>
          <a:ext cx="103822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45152</v>
      </c>
      <c r="G2" s="7">
        <v>45153</v>
      </c>
      <c r="H2" s="4">
        <v>1</v>
      </c>
      <c r="I2" s="4">
        <v>1</v>
      </c>
      <c r="J2" s="4">
        <v>1</v>
      </c>
      <c r="K2" s="4" t="s">
        <v>30</v>
      </c>
      <c r="L2" s="4">
        <v>301</v>
      </c>
      <c r="M2" s="4">
        <v>301</v>
      </c>
      <c r="N2" s="4" t="s">
        <v>31</v>
      </c>
      <c r="O2" s="4" t="s">
        <v>32</v>
      </c>
      <c r="P2" s="4" t="s">
        <v>33</v>
      </c>
      <c r="Q2" s="4">
        <v>0</v>
      </c>
      <c r="R2" s="8">
        <v>45130</v>
      </c>
      <c r="S2" s="7">
        <v>45168</v>
      </c>
      <c r="T2" s="4" t="s">
        <v>34</v>
      </c>
      <c r="U2" s="4">
        <v>301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7">
        <v>45151</v>
      </c>
      <c r="G3" s="7">
        <v>45153</v>
      </c>
      <c r="H3" s="4">
        <v>1</v>
      </c>
      <c r="I3" s="4">
        <v>2</v>
      </c>
      <c r="J3" s="4">
        <v>2</v>
      </c>
      <c r="K3" s="4" t="s">
        <v>30</v>
      </c>
      <c r="L3" s="4">
        <v>1914</v>
      </c>
      <c r="M3" s="4">
        <v>1914</v>
      </c>
      <c r="N3" s="4" t="s">
        <v>39</v>
      </c>
      <c r="O3" s="4" t="s">
        <v>32</v>
      </c>
      <c r="P3" s="4" t="s">
        <v>33</v>
      </c>
      <c r="Q3" s="4">
        <v>0</v>
      </c>
      <c r="R3" s="8">
        <v>45130</v>
      </c>
      <c r="S3" s="7">
        <v>45168</v>
      </c>
      <c r="T3" s="4" t="s">
        <v>34</v>
      </c>
      <c r="U3" s="4">
        <v>1914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7">
        <v>45152</v>
      </c>
      <c r="G4" s="7">
        <v>45153</v>
      </c>
      <c r="H4" s="4">
        <v>1</v>
      </c>
      <c r="I4" s="4">
        <v>1</v>
      </c>
      <c r="J4" s="4">
        <v>1</v>
      </c>
      <c r="K4" s="4" t="s">
        <v>30</v>
      </c>
      <c r="L4" s="4">
        <v>290.5</v>
      </c>
      <c r="M4" s="4">
        <v>290.5</v>
      </c>
      <c r="N4" s="4" t="s">
        <v>43</v>
      </c>
      <c r="O4" s="4" t="s">
        <v>32</v>
      </c>
      <c r="P4" s="4" t="s">
        <v>33</v>
      </c>
      <c r="Q4" s="4">
        <v>0</v>
      </c>
      <c r="R4" s="8">
        <v>45132.0000115741</v>
      </c>
      <c r="S4" s="7">
        <v>45168</v>
      </c>
      <c r="T4" s="4" t="s">
        <v>34</v>
      </c>
      <c r="U4" s="4">
        <v>290.5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37</v>
      </c>
      <c r="E5" s="4" t="s">
        <v>38</v>
      </c>
      <c r="F5" s="7">
        <v>45150</v>
      </c>
      <c r="G5" s="7">
        <v>45153</v>
      </c>
      <c r="H5" s="4">
        <v>1</v>
      </c>
      <c r="I5" s="4">
        <v>3</v>
      </c>
      <c r="J5" s="4">
        <v>3</v>
      </c>
      <c r="K5" s="4" t="s">
        <v>30</v>
      </c>
      <c r="L5" s="4">
        <v>3131</v>
      </c>
      <c r="M5" s="4">
        <v>3131</v>
      </c>
      <c r="N5" s="4" t="s">
        <v>45</v>
      </c>
      <c r="O5" s="4" t="s">
        <v>32</v>
      </c>
      <c r="P5" s="4" t="s">
        <v>33</v>
      </c>
      <c r="Q5" s="4">
        <v>0</v>
      </c>
      <c r="R5" s="8">
        <v>45135.0000115741</v>
      </c>
      <c r="S5" s="7">
        <v>45168</v>
      </c>
      <c r="T5" s="4" t="s">
        <v>34</v>
      </c>
      <c r="U5" s="4">
        <v>3131</v>
      </c>
      <c r="V5" s="4">
        <v>0</v>
      </c>
      <c r="W5" s="4">
        <v>0</v>
      </c>
      <c r="X5" s="4" t="s">
        <v>46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28</v>
      </c>
      <c r="E6" s="4" t="s">
        <v>48</v>
      </c>
      <c r="F6" s="7">
        <v>45149</v>
      </c>
      <c r="G6" s="7">
        <v>45153</v>
      </c>
      <c r="H6" s="4">
        <v>1</v>
      </c>
      <c r="I6" s="4">
        <v>4</v>
      </c>
      <c r="J6" s="4">
        <v>4</v>
      </c>
      <c r="K6" s="4" t="s">
        <v>30</v>
      </c>
      <c r="L6" s="4">
        <v>1176</v>
      </c>
      <c r="M6" s="4">
        <v>1176</v>
      </c>
      <c r="N6" s="4" t="s">
        <v>49</v>
      </c>
      <c r="O6" s="4" t="s">
        <v>32</v>
      </c>
      <c r="P6" s="4" t="s">
        <v>33</v>
      </c>
      <c r="Q6" s="4">
        <v>0</v>
      </c>
      <c r="R6" s="8">
        <v>45135</v>
      </c>
      <c r="S6" s="7">
        <v>45168</v>
      </c>
      <c r="T6" s="4" t="s">
        <v>34</v>
      </c>
      <c r="U6" s="4">
        <v>1176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37</v>
      </c>
      <c r="E7" s="4" t="s">
        <v>38</v>
      </c>
      <c r="F7" s="7">
        <v>45149</v>
      </c>
      <c r="G7" s="7">
        <v>45153</v>
      </c>
      <c r="H7" s="4">
        <v>1</v>
      </c>
      <c r="I7" s="4">
        <v>4</v>
      </c>
      <c r="J7" s="4">
        <v>4</v>
      </c>
      <c r="K7" s="4" t="s">
        <v>30</v>
      </c>
      <c r="L7" s="4">
        <v>4264</v>
      </c>
      <c r="M7" s="4">
        <v>4264</v>
      </c>
      <c r="N7" s="4" t="s">
        <v>51</v>
      </c>
      <c r="O7" s="4" t="s">
        <v>32</v>
      </c>
      <c r="P7" s="4" t="s">
        <v>33</v>
      </c>
      <c r="Q7" s="4">
        <v>0</v>
      </c>
      <c r="R7" s="8">
        <v>45139</v>
      </c>
      <c r="S7" s="7">
        <v>45168</v>
      </c>
      <c r="T7" s="4" t="s">
        <v>34</v>
      </c>
      <c r="U7" s="4">
        <v>4264</v>
      </c>
      <c r="V7" s="4">
        <v>0</v>
      </c>
      <c r="W7" s="4">
        <v>0</v>
      </c>
      <c r="X7" s="4" t="s">
        <v>52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37</v>
      </c>
      <c r="E8" s="4" t="s">
        <v>55</v>
      </c>
      <c r="F8" s="7">
        <v>45150</v>
      </c>
      <c r="G8" s="7">
        <v>45153</v>
      </c>
      <c r="H8" s="4">
        <v>2</v>
      </c>
      <c r="I8" s="4">
        <v>3</v>
      </c>
      <c r="J8" s="4">
        <v>6</v>
      </c>
      <c r="K8" s="4" t="s">
        <v>30</v>
      </c>
      <c r="L8" s="4">
        <v>5824</v>
      </c>
      <c r="M8" s="4">
        <v>5824</v>
      </c>
      <c r="N8" s="4" t="s">
        <v>56</v>
      </c>
      <c r="O8" s="4" t="s">
        <v>32</v>
      </c>
      <c r="P8" s="4" t="s">
        <v>33</v>
      </c>
      <c r="Q8" s="4">
        <v>0</v>
      </c>
      <c r="R8" s="8">
        <v>45139.0000115741</v>
      </c>
      <c r="S8" s="7">
        <v>45168</v>
      </c>
      <c r="T8" s="4" t="s">
        <v>34</v>
      </c>
      <c r="U8" s="4">
        <v>5824</v>
      </c>
      <c r="V8" s="4">
        <v>0</v>
      </c>
      <c r="W8" s="4">
        <v>992</v>
      </c>
      <c r="X8" s="4" t="s">
        <v>57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37</v>
      </c>
      <c r="E9" s="4" t="s">
        <v>38</v>
      </c>
      <c r="F9" s="7">
        <v>45151</v>
      </c>
      <c r="G9" s="7">
        <v>45153</v>
      </c>
      <c r="H9" s="4">
        <v>1</v>
      </c>
      <c r="I9" s="4">
        <v>2</v>
      </c>
      <c r="J9" s="4">
        <v>2</v>
      </c>
      <c r="K9" s="4" t="s">
        <v>30</v>
      </c>
      <c r="L9" s="4">
        <v>1872</v>
      </c>
      <c r="M9" s="4">
        <v>1872</v>
      </c>
      <c r="N9" s="4" t="s">
        <v>59</v>
      </c>
      <c r="O9" s="4" t="s">
        <v>32</v>
      </c>
      <c r="P9" s="4" t="s">
        <v>33</v>
      </c>
      <c r="Q9" s="4">
        <v>0</v>
      </c>
      <c r="R9" s="8">
        <v>45140.0000115741</v>
      </c>
      <c r="S9" s="7">
        <v>45168</v>
      </c>
      <c r="T9" s="4" t="s">
        <v>34</v>
      </c>
      <c r="U9" s="4">
        <v>1872</v>
      </c>
      <c r="V9" s="4">
        <v>0</v>
      </c>
      <c r="W9" s="4">
        <v>0</v>
      </c>
      <c r="X9" s="4" t="s">
        <v>60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37</v>
      </c>
      <c r="E10" s="4" t="s">
        <v>55</v>
      </c>
      <c r="F10" s="7">
        <v>45150</v>
      </c>
      <c r="G10" s="7">
        <v>45153</v>
      </c>
      <c r="H10" s="4">
        <v>1</v>
      </c>
      <c r="I10" s="4">
        <v>3</v>
      </c>
      <c r="J10" s="4">
        <v>3</v>
      </c>
      <c r="K10" s="4" t="s">
        <v>30</v>
      </c>
      <c r="L10" s="4">
        <v>3016</v>
      </c>
      <c r="M10" s="4">
        <v>3016</v>
      </c>
      <c r="N10" s="4" t="s">
        <v>62</v>
      </c>
      <c r="O10" s="4" t="s">
        <v>32</v>
      </c>
      <c r="P10" s="4" t="s">
        <v>33</v>
      </c>
      <c r="Q10" s="4">
        <v>0</v>
      </c>
      <c r="R10" s="8">
        <v>45140</v>
      </c>
      <c r="S10" s="7">
        <v>45168</v>
      </c>
      <c r="T10" s="4" t="s">
        <v>34</v>
      </c>
      <c r="U10" s="4">
        <v>3016</v>
      </c>
      <c r="V10" s="4">
        <v>0</v>
      </c>
      <c r="W10" s="4">
        <v>0</v>
      </c>
      <c r="X10" s="4" t="s">
        <v>63</v>
      </c>
      <c r="Y10" s="4" t="s">
        <v>35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28</v>
      </c>
      <c r="E11" s="4" t="s">
        <v>65</v>
      </c>
      <c r="F11" s="7">
        <v>45152</v>
      </c>
      <c r="G11" s="7">
        <v>45153</v>
      </c>
      <c r="H11" s="4">
        <v>2</v>
      </c>
      <c r="I11" s="4">
        <v>1</v>
      </c>
      <c r="J11" s="4">
        <v>2</v>
      </c>
      <c r="K11" s="4" t="s">
        <v>30</v>
      </c>
      <c r="L11" s="4">
        <v>602</v>
      </c>
      <c r="M11" s="4">
        <v>602</v>
      </c>
      <c r="N11" s="4" t="s">
        <v>66</v>
      </c>
      <c r="O11" s="4" t="s">
        <v>32</v>
      </c>
      <c r="P11" s="4" t="s">
        <v>33</v>
      </c>
      <c r="Q11" s="4">
        <v>0</v>
      </c>
      <c r="R11" s="8">
        <v>45147.0000115741</v>
      </c>
      <c r="S11" s="7">
        <v>45168</v>
      </c>
      <c r="T11" s="4" t="s">
        <v>34</v>
      </c>
      <c r="U11" s="4">
        <v>602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41</v>
      </c>
      <c r="B12" s="4" t="s">
        <v>26</v>
      </c>
      <c r="C12" s="4" t="s">
        <v>67</v>
      </c>
      <c r="D12" s="4" t="s">
        <v>28</v>
      </c>
      <c r="E12" s="4" t="s">
        <v>42</v>
      </c>
      <c r="F12" s="7">
        <v>45152</v>
      </c>
      <c r="G12" s="7">
        <v>45153</v>
      </c>
      <c r="H12" s="4">
        <v>1</v>
      </c>
      <c r="I12" s="4">
        <v>1</v>
      </c>
      <c r="J12" s="4">
        <v>1</v>
      </c>
      <c r="K12" s="4" t="s">
        <v>30</v>
      </c>
      <c r="L12" s="4">
        <v>-290.5</v>
      </c>
      <c r="M12" s="4">
        <v>-290.5</v>
      </c>
      <c r="N12" s="4" t="s">
        <v>43</v>
      </c>
      <c r="O12" s="4" t="s">
        <v>32</v>
      </c>
      <c r="P12" s="4" t="s">
        <v>33</v>
      </c>
      <c r="Q12" s="4">
        <v>0</v>
      </c>
      <c r="R12" s="8">
        <v>45132.0000115741</v>
      </c>
      <c r="S12" s="7">
        <v>45168</v>
      </c>
      <c r="T12" s="4" t="s">
        <v>34</v>
      </c>
      <c r="U12" s="4">
        <v>-290.5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68</v>
      </c>
      <c r="B13" s="4" t="s">
        <v>26</v>
      </c>
      <c r="C13" s="4" t="s">
        <v>27</v>
      </c>
      <c r="D13" s="4" t="s">
        <v>69</v>
      </c>
      <c r="E13" s="4" t="s">
        <v>70</v>
      </c>
      <c r="F13" s="7">
        <v>45152</v>
      </c>
      <c r="G13" s="7">
        <v>45153</v>
      </c>
      <c r="H13" s="4">
        <v>2</v>
      </c>
      <c r="I13" s="4">
        <v>1</v>
      </c>
      <c r="J13" s="4">
        <v>2</v>
      </c>
      <c r="K13" s="4" t="s">
        <v>30</v>
      </c>
      <c r="L13" s="4">
        <v>721</v>
      </c>
      <c r="M13" s="4">
        <v>721</v>
      </c>
      <c r="N13" s="4" t="s">
        <v>71</v>
      </c>
      <c r="O13" s="4" t="s">
        <v>32</v>
      </c>
      <c r="P13" s="4" t="s">
        <v>33</v>
      </c>
      <c r="Q13" s="4">
        <v>0</v>
      </c>
      <c r="R13" s="8">
        <v>45150</v>
      </c>
      <c r="S13" s="7">
        <v>45168</v>
      </c>
      <c r="T13" s="4" t="s">
        <v>34</v>
      </c>
      <c r="U13" s="4">
        <v>721</v>
      </c>
      <c r="V13" s="4">
        <v>0</v>
      </c>
      <c r="W13" s="4">
        <v>0</v>
      </c>
      <c r="X13" s="4" t="s">
        <v>35</v>
      </c>
      <c r="Y13" s="4" t="s">
        <v>72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69</v>
      </c>
      <c r="E14" s="4" t="s">
        <v>74</v>
      </c>
      <c r="F14" s="7">
        <v>45152</v>
      </c>
      <c r="G14" s="7">
        <v>45153</v>
      </c>
      <c r="H14" s="4">
        <v>3</v>
      </c>
      <c r="I14" s="4">
        <v>1</v>
      </c>
      <c r="J14" s="4">
        <v>3</v>
      </c>
      <c r="K14" s="4" t="s">
        <v>30</v>
      </c>
      <c r="L14" s="4">
        <v>840</v>
      </c>
      <c r="M14" s="4">
        <v>840</v>
      </c>
      <c r="N14" s="4" t="s">
        <v>75</v>
      </c>
      <c r="O14" s="4" t="s">
        <v>32</v>
      </c>
      <c r="P14" s="4" t="s">
        <v>33</v>
      </c>
      <c r="Q14" s="4">
        <v>0</v>
      </c>
      <c r="R14" s="8">
        <v>45151.0000115741</v>
      </c>
      <c r="S14" s="7">
        <v>45168</v>
      </c>
      <c r="T14" s="4" t="s">
        <v>34</v>
      </c>
      <c r="U14" s="4">
        <v>840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77</v>
      </c>
      <c r="E15" s="4" t="s">
        <v>78</v>
      </c>
      <c r="F15" s="7">
        <v>45152</v>
      </c>
      <c r="G15" s="7">
        <v>45153</v>
      </c>
      <c r="H15" s="4">
        <v>1</v>
      </c>
      <c r="I15" s="4">
        <v>1</v>
      </c>
      <c r="J15" s="4">
        <v>1</v>
      </c>
      <c r="K15" s="4" t="s">
        <v>30</v>
      </c>
      <c r="L15" s="4">
        <v>122.4</v>
      </c>
      <c r="M15" s="4">
        <v>122.4</v>
      </c>
      <c r="N15" s="4" t="s">
        <v>79</v>
      </c>
      <c r="O15" s="4" t="s">
        <v>32</v>
      </c>
      <c r="P15" s="4" t="s">
        <v>33</v>
      </c>
      <c r="Q15" s="4">
        <v>0</v>
      </c>
      <c r="R15" s="8">
        <v>45151.0000115741</v>
      </c>
      <c r="S15" s="7">
        <v>45168</v>
      </c>
      <c r="T15" s="4" t="s">
        <v>34</v>
      </c>
      <c r="U15" s="4">
        <v>122.4</v>
      </c>
      <c r="V15" s="4">
        <v>0</v>
      </c>
      <c r="W15" s="4">
        <v>0</v>
      </c>
      <c r="X15" s="4" t="s">
        <v>80</v>
      </c>
      <c r="Y15" s="4" t="s">
        <v>35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82</v>
      </c>
      <c r="E16" s="4" t="s">
        <v>83</v>
      </c>
      <c r="F16" s="7">
        <v>45152</v>
      </c>
      <c r="G16" s="7">
        <v>45153</v>
      </c>
      <c r="H16" s="4">
        <v>1</v>
      </c>
      <c r="I16" s="4">
        <v>1</v>
      </c>
      <c r="J16" s="4">
        <v>1</v>
      </c>
      <c r="K16" s="4" t="s">
        <v>30</v>
      </c>
      <c r="L16" s="4">
        <v>511</v>
      </c>
      <c r="M16" s="4">
        <v>511</v>
      </c>
      <c r="N16" s="4" t="s">
        <v>84</v>
      </c>
      <c r="O16" s="4" t="s">
        <v>32</v>
      </c>
      <c r="P16" s="4" t="s">
        <v>33</v>
      </c>
      <c r="Q16" s="4">
        <v>0</v>
      </c>
      <c r="R16" s="8">
        <v>45152</v>
      </c>
      <c r="S16" s="7">
        <v>45168</v>
      </c>
      <c r="T16" s="4" t="s">
        <v>34</v>
      </c>
      <c r="U16" s="4">
        <v>511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85</v>
      </c>
      <c r="B17" s="4" t="s">
        <v>26</v>
      </c>
      <c r="C17" s="4" t="s">
        <v>27</v>
      </c>
      <c r="D17" s="4" t="s">
        <v>77</v>
      </c>
      <c r="E17" s="4" t="s">
        <v>78</v>
      </c>
      <c r="F17" s="7">
        <v>45152</v>
      </c>
      <c r="G17" s="7">
        <v>45153</v>
      </c>
      <c r="H17" s="4">
        <v>1</v>
      </c>
      <c r="I17" s="4">
        <v>1</v>
      </c>
      <c r="J17" s="4">
        <v>1</v>
      </c>
      <c r="K17" s="4" t="s">
        <v>30</v>
      </c>
      <c r="L17" s="4">
        <v>122.4</v>
      </c>
      <c r="M17" s="4">
        <v>122.4</v>
      </c>
      <c r="N17" s="4" t="s">
        <v>86</v>
      </c>
      <c r="O17" s="4" t="s">
        <v>32</v>
      </c>
      <c r="P17" s="4" t="s">
        <v>33</v>
      </c>
      <c r="Q17" s="4">
        <v>0</v>
      </c>
      <c r="R17" s="8">
        <v>45152.0000115741</v>
      </c>
      <c r="S17" s="7">
        <v>45168</v>
      </c>
      <c r="T17" s="4" t="s">
        <v>34</v>
      </c>
      <c r="U17" s="4">
        <v>122.4</v>
      </c>
      <c r="V17" s="4">
        <v>0</v>
      </c>
      <c r="W17" s="4">
        <v>0</v>
      </c>
      <c r="X17" s="4" t="s">
        <v>87</v>
      </c>
      <c r="Y17" s="4" t="s">
        <v>35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77</v>
      </c>
      <c r="E18" s="4" t="s">
        <v>78</v>
      </c>
      <c r="F18" s="7">
        <v>45152</v>
      </c>
      <c r="G18" s="7">
        <v>45153</v>
      </c>
      <c r="H18" s="4">
        <v>1</v>
      </c>
      <c r="I18" s="4">
        <v>1</v>
      </c>
      <c r="J18" s="4">
        <v>1</v>
      </c>
      <c r="K18" s="4" t="s">
        <v>30</v>
      </c>
      <c r="L18" s="4">
        <v>122.4</v>
      </c>
      <c r="M18" s="4">
        <v>122.4</v>
      </c>
      <c r="N18" s="4" t="s">
        <v>89</v>
      </c>
      <c r="O18" s="4" t="s">
        <v>32</v>
      </c>
      <c r="P18" s="4" t="s">
        <v>33</v>
      </c>
      <c r="Q18" s="4">
        <v>0</v>
      </c>
      <c r="R18" s="8">
        <v>45152.0000115741</v>
      </c>
      <c r="S18" s="7">
        <v>45168</v>
      </c>
      <c r="T18" s="4" t="s">
        <v>34</v>
      </c>
      <c r="U18" s="4">
        <v>122.4</v>
      </c>
      <c r="V18" s="4">
        <v>0</v>
      </c>
      <c r="W18" s="4">
        <v>0</v>
      </c>
      <c r="X18" s="4" t="s">
        <v>90</v>
      </c>
      <c r="Y18" s="4" t="s">
        <v>35</v>
      </c>
    </row>
    <row r="19" s="4" customFormat="1" spans="1:25">
      <c r="A19" s="4" t="s">
        <v>91</v>
      </c>
      <c r="B19" s="4" t="s">
        <v>26</v>
      </c>
      <c r="C19" s="4" t="s">
        <v>27</v>
      </c>
      <c r="D19" s="4" t="s">
        <v>77</v>
      </c>
      <c r="E19" s="4" t="s">
        <v>78</v>
      </c>
      <c r="F19" s="7">
        <v>45152</v>
      </c>
      <c r="G19" s="7">
        <v>45153</v>
      </c>
      <c r="H19" s="4">
        <v>1</v>
      </c>
      <c r="I19" s="4">
        <v>1</v>
      </c>
      <c r="J19" s="4">
        <v>1</v>
      </c>
      <c r="K19" s="4" t="s">
        <v>30</v>
      </c>
      <c r="L19" s="4">
        <v>122.4</v>
      </c>
      <c r="M19" s="4">
        <v>122.4</v>
      </c>
      <c r="N19" s="4" t="s">
        <v>92</v>
      </c>
      <c r="O19" s="4" t="s">
        <v>32</v>
      </c>
      <c r="P19" s="4" t="s">
        <v>33</v>
      </c>
      <c r="Q19" s="4">
        <v>0</v>
      </c>
      <c r="R19" s="8">
        <v>45152</v>
      </c>
      <c r="S19" s="7">
        <v>45168</v>
      </c>
      <c r="T19" s="4" t="s">
        <v>34</v>
      </c>
      <c r="U19" s="4">
        <v>122.4</v>
      </c>
      <c r="V19" s="4">
        <v>0</v>
      </c>
      <c r="W19" s="4">
        <v>0</v>
      </c>
      <c r="X19" s="4" t="s">
        <v>93</v>
      </c>
      <c r="Y19" s="4" t="s">
        <v>35</v>
      </c>
    </row>
    <row r="20" s="4" customFormat="1" spans="1:25">
      <c r="A20" s="4" t="s">
        <v>94</v>
      </c>
      <c r="B20" s="4" t="s">
        <v>26</v>
      </c>
      <c r="C20" s="4" t="s">
        <v>27</v>
      </c>
      <c r="D20" s="4" t="s">
        <v>77</v>
      </c>
      <c r="E20" s="4" t="s">
        <v>78</v>
      </c>
      <c r="F20" s="7">
        <v>45152</v>
      </c>
      <c r="G20" s="7">
        <v>45153</v>
      </c>
      <c r="H20" s="4">
        <v>1</v>
      </c>
      <c r="I20" s="4">
        <v>1</v>
      </c>
      <c r="J20" s="4">
        <v>1</v>
      </c>
      <c r="K20" s="4" t="s">
        <v>30</v>
      </c>
      <c r="L20" s="4">
        <v>122.4</v>
      </c>
      <c r="M20" s="4">
        <v>122.4</v>
      </c>
      <c r="N20" s="4" t="s">
        <v>95</v>
      </c>
      <c r="O20" s="4" t="s">
        <v>32</v>
      </c>
      <c r="P20" s="4" t="s">
        <v>33</v>
      </c>
      <c r="Q20" s="4">
        <v>0</v>
      </c>
      <c r="R20" s="8">
        <v>45152.0000115741</v>
      </c>
      <c r="S20" s="7">
        <v>45168</v>
      </c>
      <c r="T20" s="4" t="s">
        <v>34</v>
      </c>
      <c r="U20" s="4">
        <v>122.4</v>
      </c>
      <c r="V20" s="4">
        <v>0</v>
      </c>
      <c r="W20" s="4">
        <v>0</v>
      </c>
      <c r="X20" s="4" t="s">
        <v>96</v>
      </c>
      <c r="Y20" s="4" t="s">
        <v>35</v>
      </c>
    </row>
    <row r="21" s="4" customFormat="1" spans="1:25">
      <c r="A21" s="4" t="s">
        <v>97</v>
      </c>
      <c r="B21" s="4" t="s">
        <v>26</v>
      </c>
      <c r="C21" s="4" t="s">
        <v>27</v>
      </c>
      <c r="D21" s="4" t="s">
        <v>98</v>
      </c>
      <c r="E21" s="4" t="s">
        <v>99</v>
      </c>
      <c r="F21" s="7">
        <v>45152</v>
      </c>
      <c r="G21" s="7">
        <v>45153</v>
      </c>
      <c r="H21" s="4">
        <v>1</v>
      </c>
      <c r="I21" s="4">
        <v>1</v>
      </c>
      <c r="J21" s="4">
        <v>1</v>
      </c>
      <c r="K21" s="4" t="s">
        <v>30</v>
      </c>
      <c r="L21" s="4">
        <v>246.38</v>
      </c>
      <c r="M21" s="4">
        <v>246.38</v>
      </c>
      <c r="N21" s="4" t="s">
        <v>100</v>
      </c>
      <c r="O21" s="4" t="s">
        <v>32</v>
      </c>
      <c r="P21" s="4" t="s">
        <v>33</v>
      </c>
      <c r="Q21" s="4">
        <v>0</v>
      </c>
      <c r="R21" s="8">
        <v>45152</v>
      </c>
      <c r="S21" s="7">
        <v>45168</v>
      </c>
      <c r="T21" s="4" t="s">
        <v>34</v>
      </c>
      <c r="U21" s="4">
        <v>246.38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101</v>
      </c>
      <c r="B22" s="4" t="s">
        <v>26</v>
      </c>
      <c r="C22" s="4" t="s">
        <v>27</v>
      </c>
      <c r="D22" s="4" t="s">
        <v>98</v>
      </c>
      <c r="E22" s="4" t="s">
        <v>99</v>
      </c>
      <c r="F22" s="7">
        <v>45152</v>
      </c>
      <c r="G22" s="7">
        <v>45153</v>
      </c>
      <c r="H22" s="4">
        <v>1</v>
      </c>
      <c r="I22" s="4">
        <v>1</v>
      </c>
      <c r="J22" s="4">
        <v>1</v>
      </c>
      <c r="K22" s="4" t="s">
        <v>30</v>
      </c>
      <c r="L22" s="4">
        <v>262.56</v>
      </c>
      <c r="M22" s="4">
        <v>262.56</v>
      </c>
      <c r="N22" s="4" t="s">
        <v>102</v>
      </c>
      <c r="O22" s="4" t="s">
        <v>32</v>
      </c>
      <c r="P22" s="4" t="s">
        <v>33</v>
      </c>
      <c r="Q22" s="4">
        <v>0</v>
      </c>
      <c r="R22" s="8">
        <v>45152.0000115741</v>
      </c>
      <c r="S22" s="7">
        <v>45168</v>
      </c>
      <c r="T22" s="4" t="s">
        <v>34</v>
      </c>
      <c r="U22" s="4">
        <v>262.56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103</v>
      </c>
      <c r="B23" s="4" t="s">
        <v>26</v>
      </c>
      <c r="C23" s="4" t="s">
        <v>27</v>
      </c>
      <c r="D23" s="4" t="s">
        <v>98</v>
      </c>
      <c r="E23" s="4" t="s">
        <v>99</v>
      </c>
      <c r="F23" s="7">
        <v>45152</v>
      </c>
      <c r="G23" s="7">
        <v>45153</v>
      </c>
      <c r="H23" s="4">
        <v>1</v>
      </c>
      <c r="I23" s="4">
        <v>1</v>
      </c>
      <c r="J23" s="4">
        <v>1</v>
      </c>
      <c r="K23" s="4" t="s">
        <v>30</v>
      </c>
      <c r="L23" s="4">
        <v>262.56</v>
      </c>
      <c r="M23" s="4">
        <v>262.56</v>
      </c>
      <c r="N23" s="4" t="s">
        <v>104</v>
      </c>
      <c r="O23" s="4" t="s">
        <v>32</v>
      </c>
      <c r="P23" s="4" t="s">
        <v>33</v>
      </c>
      <c r="Q23" s="4">
        <v>0</v>
      </c>
      <c r="R23" s="8">
        <v>45152</v>
      </c>
      <c r="S23" s="7">
        <v>45168</v>
      </c>
      <c r="T23" s="4" t="s">
        <v>34</v>
      </c>
      <c r="U23" s="4">
        <v>262.56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105</v>
      </c>
      <c r="B24" s="4" t="s">
        <v>26</v>
      </c>
      <c r="C24" s="4" t="s">
        <v>27</v>
      </c>
      <c r="D24" s="4" t="s">
        <v>98</v>
      </c>
      <c r="E24" s="4" t="s">
        <v>99</v>
      </c>
      <c r="F24" s="7">
        <v>45152</v>
      </c>
      <c r="G24" s="7">
        <v>45153</v>
      </c>
      <c r="H24" s="4">
        <v>1</v>
      </c>
      <c r="I24" s="4">
        <v>1</v>
      </c>
      <c r="J24" s="4">
        <v>1</v>
      </c>
      <c r="K24" s="4" t="s">
        <v>30</v>
      </c>
      <c r="L24" s="4">
        <v>229.29</v>
      </c>
      <c r="M24" s="4">
        <v>229.29</v>
      </c>
      <c r="N24" s="4" t="s">
        <v>106</v>
      </c>
      <c r="O24" s="4" t="s">
        <v>32</v>
      </c>
      <c r="P24" s="4" t="s">
        <v>33</v>
      </c>
      <c r="Q24" s="4">
        <v>0</v>
      </c>
      <c r="R24" s="8">
        <v>45152</v>
      </c>
      <c r="S24" s="7">
        <v>45168</v>
      </c>
      <c r="T24" s="4" t="s">
        <v>34</v>
      </c>
      <c r="U24" s="4">
        <v>229.29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107</v>
      </c>
      <c r="B25" s="4" t="s">
        <v>26</v>
      </c>
      <c r="C25" s="4" t="s">
        <v>27</v>
      </c>
      <c r="D25" s="4" t="s">
        <v>98</v>
      </c>
      <c r="E25" s="4" t="s">
        <v>99</v>
      </c>
      <c r="F25" s="7">
        <v>45152</v>
      </c>
      <c r="G25" s="7">
        <v>45153</v>
      </c>
      <c r="H25" s="4">
        <v>1</v>
      </c>
      <c r="I25" s="4">
        <v>1</v>
      </c>
      <c r="J25" s="4">
        <v>1</v>
      </c>
      <c r="K25" s="4" t="s">
        <v>30</v>
      </c>
      <c r="L25" s="4">
        <v>262.56</v>
      </c>
      <c r="M25" s="4">
        <v>262.56</v>
      </c>
      <c r="N25" s="4" t="s">
        <v>108</v>
      </c>
      <c r="O25" s="4" t="s">
        <v>32</v>
      </c>
      <c r="P25" s="4" t="s">
        <v>33</v>
      </c>
      <c r="Q25" s="4">
        <v>0</v>
      </c>
      <c r="R25" s="8">
        <v>45152.0000115741</v>
      </c>
      <c r="S25" s="7">
        <v>45168</v>
      </c>
      <c r="T25" s="4" t="s">
        <v>34</v>
      </c>
      <c r="U25" s="4">
        <v>262.56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109</v>
      </c>
      <c r="B26" s="4" t="s">
        <v>26</v>
      </c>
      <c r="C26" s="4" t="s">
        <v>27</v>
      </c>
      <c r="D26" s="4" t="s">
        <v>77</v>
      </c>
      <c r="E26" s="4" t="s">
        <v>78</v>
      </c>
      <c r="F26" s="7">
        <v>45152</v>
      </c>
      <c r="G26" s="7">
        <v>45153</v>
      </c>
      <c r="H26" s="4">
        <v>1</v>
      </c>
      <c r="I26" s="4">
        <v>1</v>
      </c>
      <c r="J26" s="4">
        <v>1</v>
      </c>
      <c r="K26" s="4" t="s">
        <v>30</v>
      </c>
      <c r="L26" s="4">
        <v>122.4</v>
      </c>
      <c r="M26" s="4">
        <v>122.4</v>
      </c>
      <c r="N26" s="4" t="s">
        <v>110</v>
      </c>
      <c r="O26" s="4" t="s">
        <v>32</v>
      </c>
      <c r="P26" s="4" t="s">
        <v>33</v>
      </c>
      <c r="Q26" s="4">
        <v>0</v>
      </c>
      <c r="R26" s="8">
        <v>45152.0000115741</v>
      </c>
      <c r="S26" s="7">
        <v>45168</v>
      </c>
      <c r="T26" s="4" t="s">
        <v>34</v>
      </c>
      <c r="U26" s="4">
        <v>122.4</v>
      </c>
      <c r="V26" s="4">
        <v>0</v>
      </c>
      <c r="W26" s="4">
        <v>0</v>
      </c>
      <c r="X26" s="4" t="s">
        <v>111</v>
      </c>
      <c r="Y26" s="4" t="s">
        <v>35</v>
      </c>
    </row>
    <row r="27" s="4" customFormat="1" spans="1:25">
      <c r="A27" s="4" t="s">
        <v>112</v>
      </c>
      <c r="B27" s="4" t="s">
        <v>26</v>
      </c>
      <c r="C27" s="4" t="s">
        <v>27</v>
      </c>
      <c r="D27" s="4" t="s">
        <v>98</v>
      </c>
      <c r="E27" s="4" t="s">
        <v>99</v>
      </c>
      <c r="F27" s="7">
        <v>45152</v>
      </c>
      <c r="G27" s="7">
        <v>45153</v>
      </c>
      <c r="H27" s="4">
        <v>1</v>
      </c>
      <c r="I27" s="4">
        <v>1</v>
      </c>
      <c r="J27" s="4">
        <v>1</v>
      </c>
      <c r="K27" s="4" t="s">
        <v>30</v>
      </c>
      <c r="L27" s="4">
        <v>229.29</v>
      </c>
      <c r="M27" s="4">
        <v>229.29</v>
      </c>
      <c r="N27" s="4" t="s">
        <v>113</v>
      </c>
      <c r="O27" s="4" t="s">
        <v>32</v>
      </c>
      <c r="P27" s="4" t="s">
        <v>33</v>
      </c>
      <c r="Q27" s="4">
        <v>0</v>
      </c>
      <c r="R27" s="8">
        <v>45152</v>
      </c>
      <c r="S27" s="7">
        <v>45168</v>
      </c>
      <c r="T27" s="4" t="s">
        <v>34</v>
      </c>
      <c r="U27" s="4">
        <v>229.29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114</v>
      </c>
      <c r="B28" s="4" t="s">
        <v>26</v>
      </c>
      <c r="C28" s="4" t="s">
        <v>27</v>
      </c>
      <c r="D28" s="4" t="s">
        <v>77</v>
      </c>
      <c r="E28" s="4" t="s">
        <v>78</v>
      </c>
      <c r="F28" s="7">
        <v>45152</v>
      </c>
      <c r="G28" s="7">
        <v>45153</v>
      </c>
      <c r="H28" s="4">
        <v>1</v>
      </c>
      <c r="I28" s="4">
        <v>1</v>
      </c>
      <c r="J28" s="4">
        <v>1</v>
      </c>
      <c r="K28" s="4" t="s">
        <v>30</v>
      </c>
      <c r="L28" s="4">
        <v>122.4</v>
      </c>
      <c r="M28" s="4">
        <v>122.4</v>
      </c>
      <c r="N28" s="4" t="s">
        <v>115</v>
      </c>
      <c r="O28" s="4" t="s">
        <v>32</v>
      </c>
      <c r="P28" s="4" t="s">
        <v>33</v>
      </c>
      <c r="Q28" s="4">
        <v>0</v>
      </c>
      <c r="R28" s="8">
        <v>45152.0000115741</v>
      </c>
      <c r="S28" s="7">
        <v>45168</v>
      </c>
      <c r="T28" s="4" t="s">
        <v>34</v>
      </c>
      <c r="U28" s="4">
        <v>122.4</v>
      </c>
      <c r="V28" s="4">
        <v>0</v>
      </c>
      <c r="W28" s="4">
        <v>0</v>
      </c>
      <c r="X28" s="4" t="s">
        <v>116</v>
      </c>
      <c r="Y28" s="4" t="s">
        <v>35</v>
      </c>
    </row>
    <row r="29" s="4" customFormat="1" spans="1:25">
      <c r="A29" s="4" t="s">
        <v>117</v>
      </c>
      <c r="B29" s="4" t="s">
        <v>26</v>
      </c>
      <c r="C29" s="4" t="s">
        <v>27</v>
      </c>
      <c r="D29" s="4" t="s">
        <v>69</v>
      </c>
      <c r="E29" s="4" t="s">
        <v>74</v>
      </c>
      <c r="F29" s="7">
        <v>45152</v>
      </c>
      <c r="G29" s="7">
        <v>45153</v>
      </c>
      <c r="H29" s="4">
        <v>1</v>
      </c>
      <c r="I29" s="4">
        <v>1</v>
      </c>
      <c r="J29" s="4">
        <v>1</v>
      </c>
      <c r="K29" s="4" t="s">
        <v>30</v>
      </c>
      <c r="L29" s="4">
        <v>262.5</v>
      </c>
      <c r="M29" s="4">
        <v>262.5</v>
      </c>
      <c r="N29" s="4" t="s">
        <v>118</v>
      </c>
      <c r="O29" s="4" t="s">
        <v>32</v>
      </c>
      <c r="P29" s="4" t="s">
        <v>33</v>
      </c>
      <c r="Q29" s="4">
        <v>0</v>
      </c>
      <c r="R29" s="8">
        <v>45152</v>
      </c>
      <c r="S29" s="7">
        <v>45168</v>
      </c>
      <c r="T29" s="4" t="s">
        <v>34</v>
      </c>
      <c r="U29" s="4">
        <v>262.5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119</v>
      </c>
      <c r="B30" s="4" t="s">
        <v>26</v>
      </c>
      <c r="C30" s="4" t="s">
        <v>27</v>
      </c>
      <c r="D30" s="4" t="s">
        <v>98</v>
      </c>
      <c r="E30" s="4" t="s">
        <v>99</v>
      </c>
      <c r="F30" s="7">
        <v>45152</v>
      </c>
      <c r="G30" s="7">
        <v>45153</v>
      </c>
      <c r="H30" s="4">
        <v>1</v>
      </c>
      <c r="I30" s="4">
        <v>1</v>
      </c>
      <c r="J30" s="4">
        <v>1</v>
      </c>
      <c r="K30" s="4" t="s">
        <v>30</v>
      </c>
      <c r="L30" s="4">
        <v>246.38</v>
      </c>
      <c r="M30" s="4">
        <v>246.38</v>
      </c>
      <c r="N30" s="4" t="s">
        <v>120</v>
      </c>
      <c r="O30" s="4" t="s">
        <v>32</v>
      </c>
      <c r="P30" s="4" t="s">
        <v>33</v>
      </c>
      <c r="Q30" s="4">
        <v>0</v>
      </c>
      <c r="R30" s="8">
        <v>45152.0000115741</v>
      </c>
      <c r="S30" s="7">
        <v>45168</v>
      </c>
      <c r="T30" s="4" t="s">
        <v>34</v>
      </c>
      <c r="U30" s="4">
        <v>246.38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121</v>
      </c>
      <c r="B31" s="4" t="s">
        <v>26</v>
      </c>
      <c r="C31" s="4" t="s">
        <v>27</v>
      </c>
      <c r="D31" s="4" t="s">
        <v>77</v>
      </c>
      <c r="E31" s="4" t="s">
        <v>78</v>
      </c>
      <c r="F31" s="7">
        <v>45152</v>
      </c>
      <c r="G31" s="7">
        <v>45153</v>
      </c>
      <c r="H31" s="4">
        <v>1</v>
      </c>
      <c r="I31" s="4">
        <v>1</v>
      </c>
      <c r="J31" s="4">
        <v>1</v>
      </c>
      <c r="K31" s="4" t="s">
        <v>30</v>
      </c>
      <c r="L31" s="4">
        <v>122.4</v>
      </c>
      <c r="M31" s="4">
        <v>122.4</v>
      </c>
      <c r="N31" s="4" t="s">
        <v>122</v>
      </c>
      <c r="O31" s="4" t="s">
        <v>32</v>
      </c>
      <c r="P31" s="4" t="s">
        <v>33</v>
      </c>
      <c r="Q31" s="4">
        <v>0</v>
      </c>
      <c r="R31" s="8">
        <v>45152</v>
      </c>
      <c r="S31" s="7">
        <v>45168</v>
      </c>
      <c r="T31" s="4" t="s">
        <v>34</v>
      </c>
      <c r="U31" s="4">
        <v>122.4</v>
      </c>
      <c r="V31" s="4">
        <v>0</v>
      </c>
      <c r="W31" s="4">
        <v>0</v>
      </c>
      <c r="X31" s="4" t="s">
        <v>123</v>
      </c>
      <c r="Y31" s="4" t="s">
        <v>35</v>
      </c>
    </row>
    <row r="32" s="4" customFormat="1" spans="1:25">
      <c r="A32" s="4" t="s">
        <v>124</v>
      </c>
      <c r="B32" s="4" t="s">
        <v>26</v>
      </c>
      <c r="C32" s="4" t="s">
        <v>27</v>
      </c>
      <c r="D32" s="4" t="s">
        <v>69</v>
      </c>
      <c r="E32" s="4" t="s">
        <v>74</v>
      </c>
      <c r="F32" s="7">
        <v>45152</v>
      </c>
      <c r="G32" s="7">
        <v>45153</v>
      </c>
      <c r="H32" s="4">
        <v>1</v>
      </c>
      <c r="I32" s="4">
        <v>1</v>
      </c>
      <c r="J32" s="4">
        <v>1</v>
      </c>
      <c r="K32" s="4" t="s">
        <v>30</v>
      </c>
      <c r="L32" s="4">
        <v>245</v>
      </c>
      <c r="M32" s="4">
        <v>245</v>
      </c>
      <c r="N32" s="4" t="s">
        <v>125</v>
      </c>
      <c r="O32" s="4" t="s">
        <v>32</v>
      </c>
      <c r="P32" s="4" t="s">
        <v>33</v>
      </c>
      <c r="Q32" s="4">
        <v>0</v>
      </c>
      <c r="R32" s="8">
        <v>45152</v>
      </c>
      <c r="S32" s="7">
        <v>45168</v>
      </c>
      <c r="T32" s="4" t="s">
        <v>34</v>
      </c>
      <c r="U32" s="4">
        <v>245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126</v>
      </c>
      <c r="B33" s="4" t="s">
        <v>26</v>
      </c>
      <c r="C33" s="4" t="s">
        <v>27</v>
      </c>
      <c r="D33" s="4" t="s">
        <v>69</v>
      </c>
      <c r="E33" s="4" t="s">
        <v>74</v>
      </c>
      <c r="F33" s="7">
        <v>45152</v>
      </c>
      <c r="G33" s="7">
        <v>45153</v>
      </c>
      <c r="H33" s="4">
        <v>1</v>
      </c>
      <c r="I33" s="4">
        <v>1</v>
      </c>
      <c r="J33" s="4">
        <v>1</v>
      </c>
      <c r="K33" s="4" t="s">
        <v>30</v>
      </c>
      <c r="L33" s="4">
        <v>245</v>
      </c>
      <c r="M33" s="4">
        <v>245</v>
      </c>
      <c r="N33" s="4" t="s">
        <v>127</v>
      </c>
      <c r="O33" s="4" t="s">
        <v>32</v>
      </c>
      <c r="P33" s="4" t="s">
        <v>33</v>
      </c>
      <c r="Q33" s="4">
        <v>0</v>
      </c>
      <c r="R33" s="8">
        <v>45152.0000115741</v>
      </c>
      <c r="S33" s="7">
        <v>45168</v>
      </c>
      <c r="T33" s="4" t="s">
        <v>34</v>
      </c>
      <c r="U33" s="4">
        <v>245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128</v>
      </c>
      <c r="B34" s="4" t="s">
        <v>26</v>
      </c>
      <c r="C34" s="4" t="s">
        <v>27</v>
      </c>
      <c r="D34" s="4" t="s">
        <v>69</v>
      </c>
      <c r="E34" s="4" t="s">
        <v>74</v>
      </c>
      <c r="F34" s="7">
        <v>45152</v>
      </c>
      <c r="G34" s="7">
        <v>45153</v>
      </c>
      <c r="H34" s="4">
        <v>1</v>
      </c>
      <c r="I34" s="4">
        <v>1</v>
      </c>
      <c r="J34" s="4">
        <v>1</v>
      </c>
      <c r="K34" s="4" t="s">
        <v>30</v>
      </c>
      <c r="L34" s="4">
        <v>280</v>
      </c>
      <c r="M34" s="4">
        <v>280</v>
      </c>
      <c r="N34" s="4" t="s">
        <v>129</v>
      </c>
      <c r="O34" s="4" t="s">
        <v>32</v>
      </c>
      <c r="P34" s="4" t="s">
        <v>33</v>
      </c>
      <c r="Q34" s="4">
        <v>0</v>
      </c>
      <c r="R34" s="8">
        <v>45152.0000115741</v>
      </c>
      <c r="S34" s="7">
        <v>45168</v>
      </c>
      <c r="T34" s="4" t="s">
        <v>34</v>
      </c>
      <c r="U34" s="4">
        <v>280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130</v>
      </c>
      <c r="B35" s="4" t="s">
        <v>26</v>
      </c>
      <c r="C35" s="4" t="s">
        <v>27</v>
      </c>
      <c r="D35" s="4" t="s">
        <v>77</v>
      </c>
      <c r="E35" s="4" t="s">
        <v>78</v>
      </c>
      <c r="F35" s="7">
        <v>45152</v>
      </c>
      <c r="G35" s="7">
        <v>45153</v>
      </c>
      <c r="H35" s="4">
        <v>1</v>
      </c>
      <c r="I35" s="4">
        <v>1</v>
      </c>
      <c r="J35" s="4">
        <v>1</v>
      </c>
      <c r="K35" s="4" t="s">
        <v>30</v>
      </c>
      <c r="L35" s="4">
        <v>122.4</v>
      </c>
      <c r="M35" s="4">
        <v>122.4</v>
      </c>
      <c r="N35" s="4" t="s">
        <v>131</v>
      </c>
      <c r="O35" s="4" t="s">
        <v>32</v>
      </c>
      <c r="P35" s="4" t="s">
        <v>33</v>
      </c>
      <c r="Q35" s="4">
        <v>0</v>
      </c>
      <c r="R35" s="8">
        <v>45152</v>
      </c>
      <c r="S35" s="7">
        <v>45168</v>
      </c>
      <c r="T35" s="4" t="s">
        <v>34</v>
      </c>
      <c r="U35" s="4">
        <v>122.4</v>
      </c>
      <c r="V35" s="4">
        <v>0</v>
      </c>
      <c r="W35" s="4">
        <v>0</v>
      </c>
      <c r="X35" s="4" t="s">
        <v>132</v>
      </c>
      <c r="Y35" s="4" t="s">
        <v>35</v>
      </c>
    </row>
    <row r="36" s="4" customFormat="1" spans="1:25">
      <c r="A36" s="4" t="s">
        <v>133</v>
      </c>
      <c r="B36" s="4" t="s">
        <v>26</v>
      </c>
      <c r="C36" s="4" t="s">
        <v>27</v>
      </c>
      <c r="D36" s="4" t="s">
        <v>77</v>
      </c>
      <c r="E36" s="4" t="s">
        <v>78</v>
      </c>
      <c r="F36" s="7">
        <v>45152</v>
      </c>
      <c r="G36" s="7">
        <v>45153</v>
      </c>
      <c r="H36" s="4">
        <v>1</v>
      </c>
      <c r="I36" s="4">
        <v>1</v>
      </c>
      <c r="J36" s="4">
        <v>1</v>
      </c>
      <c r="K36" s="4" t="s">
        <v>30</v>
      </c>
      <c r="L36" s="4">
        <v>122.4</v>
      </c>
      <c r="M36" s="4">
        <v>122.4</v>
      </c>
      <c r="N36" s="4" t="s">
        <v>134</v>
      </c>
      <c r="O36" s="4" t="s">
        <v>32</v>
      </c>
      <c r="P36" s="4" t="s">
        <v>33</v>
      </c>
      <c r="Q36" s="4">
        <v>0</v>
      </c>
      <c r="R36" s="8">
        <v>45152.0000115741</v>
      </c>
      <c r="S36" s="7">
        <v>45168</v>
      </c>
      <c r="T36" s="4" t="s">
        <v>34</v>
      </c>
      <c r="U36" s="4">
        <v>122.4</v>
      </c>
      <c r="V36" s="4">
        <v>0</v>
      </c>
      <c r="W36" s="4">
        <v>0</v>
      </c>
      <c r="X36" s="4" t="s">
        <v>135</v>
      </c>
      <c r="Y36" s="4" t="s">
        <v>35</v>
      </c>
    </row>
    <row r="37" s="4" customFormat="1" spans="1:25">
      <c r="A37" s="4" t="s">
        <v>136</v>
      </c>
      <c r="B37" s="4" t="s">
        <v>26</v>
      </c>
      <c r="C37" s="4" t="s">
        <v>27</v>
      </c>
      <c r="D37" s="4" t="s">
        <v>98</v>
      </c>
      <c r="E37" s="4" t="s">
        <v>99</v>
      </c>
      <c r="F37" s="7">
        <v>45152</v>
      </c>
      <c r="G37" s="7">
        <v>45153</v>
      </c>
      <c r="H37" s="4">
        <v>1</v>
      </c>
      <c r="I37" s="4">
        <v>1</v>
      </c>
      <c r="J37" s="4">
        <v>1</v>
      </c>
      <c r="K37" s="4" t="s">
        <v>30</v>
      </c>
      <c r="L37" s="4">
        <v>229.29</v>
      </c>
      <c r="M37" s="4">
        <v>229.29</v>
      </c>
      <c r="N37" s="4" t="s">
        <v>137</v>
      </c>
      <c r="O37" s="4" t="s">
        <v>32</v>
      </c>
      <c r="P37" s="4" t="s">
        <v>33</v>
      </c>
      <c r="Q37" s="4">
        <v>0</v>
      </c>
      <c r="R37" s="8">
        <v>45152.0000115741</v>
      </c>
      <c r="S37" s="7">
        <v>45168</v>
      </c>
      <c r="T37" s="4" t="s">
        <v>34</v>
      </c>
      <c r="U37" s="4">
        <v>229.29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138</v>
      </c>
      <c r="B38" s="4" t="s">
        <v>26</v>
      </c>
      <c r="C38" s="4" t="s">
        <v>27</v>
      </c>
      <c r="D38" s="4" t="s">
        <v>98</v>
      </c>
      <c r="E38" s="4" t="s">
        <v>99</v>
      </c>
      <c r="F38" s="7">
        <v>45152</v>
      </c>
      <c r="G38" s="7">
        <v>45153</v>
      </c>
      <c r="H38" s="4">
        <v>1</v>
      </c>
      <c r="I38" s="4">
        <v>1</v>
      </c>
      <c r="J38" s="4">
        <v>1</v>
      </c>
      <c r="K38" s="4" t="s">
        <v>30</v>
      </c>
      <c r="L38" s="4">
        <v>229.29</v>
      </c>
      <c r="M38" s="4">
        <v>229.29</v>
      </c>
      <c r="N38" s="4" t="s">
        <v>139</v>
      </c>
      <c r="O38" s="4" t="s">
        <v>32</v>
      </c>
      <c r="P38" s="4" t="s">
        <v>33</v>
      </c>
      <c r="Q38" s="4">
        <v>0</v>
      </c>
      <c r="R38" s="8">
        <v>45152</v>
      </c>
      <c r="S38" s="7">
        <v>45168</v>
      </c>
      <c r="T38" s="4" t="s">
        <v>34</v>
      </c>
      <c r="U38" s="4">
        <v>229.29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140</v>
      </c>
      <c r="B39" s="4" t="s">
        <v>26</v>
      </c>
      <c r="C39" s="4" t="s">
        <v>27</v>
      </c>
      <c r="D39" s="4" t="s">
        <v>77</v>
      </c>
      <c r="E39" s="4" t="s">
        <v>78</v>
      </c>
      <c r="F39" s="7">
        <v>45152</v>
      </c>
      <c r="G39" s="7">
        <v>45153</v>
      </c>
      <c r="H39" s="4">
        <v>1</v>
      </c>
      <c r="I39" s="4">
        <v>1</v>
      </c>
      <c r="J39" s="4">
        <v>1</v>
      </c>
      <c r="K39" s="4" t="s">
        <v>30</v>
      </c>
      <c r="L39" s="4">
        <v>122.4</v>
      </c>
      <c r="M39" s="4">
        <v>122.4</v>
      </c>
      <c r="N39" s="4" t="s">
        <v>141</v>
      </c>
      <c r="O39" s="4" t="s">
        <v>32</v>
      </c>
      <c r="P39" s="4" t="s">
        <v>33</v>
      </c>
      <c r="Q39" s="4">
        <v>0</v>
      </c>
      <c r="R39" s="8">
        <v>45152.0000115741</v>
      </c>
      <c r="S39" s="7">
        <v>45168</v>
      </c>
      <c r="T39" s="4" t="s">
        <v>34</v>
      </c>
      <c r="U39" s="4">
        <v>122.4</v>
      </c>
      <c r="V39" s="4">
        <v>0</v>
      </c>
      <c r="W39" s="4">
        <v>0</v>
      </c>
      <c r="X39" s="4" t="s">
        <v>142</v>
      </c>
      <c r="Y39" s="4" t="s">
        <v>35</v>
      </c>
    </row>
    <row r="40" s="4" customFormat="1" spans="1:25">
      <c r="A40" s="4" t="s">
        <v>143</v>
      </c>
      <c r="B40" s="4" t="s">
        <v>26</v>
      </c>
      <c r="C40" s="4" t="s">
        <v>27</v>
      </c>
      <c r="D40" s="4" t="s">
        <v>98</v>
      </c>
      <c r="E40" s="4" t="s">
        <v>99</v>
      </c>
      <c r="F40" s="7">
        <v>45152</v>
      </c>
      <c r="G40" s="7">
        <v>45153</v>
      </c>
      <c r="H40" s="4">
        <v>1</v>
      </c>
      <c r="I40" s="4">
        <v>1</v>
      </c>
      <c r="J40" s="4">
        <v>1</v>
      </c>
      <c r="K40" s="4" t="s">
        <v>30</v>
      </c>
      <c r="L40" s="4">
        <v>229.29</v>
      </c>
      <c r="M40" s="4">
        <v>229.29</v>
      </c>
      <c r="N40" s="4" t="s">
        <v>144</v>
      </c>
      <c r="O40" s="4" t="s">
        <v>32</v>
      </c>
      <c r="P40" s="4" t="s">
        <v>33</v>
      </c>
      <c r="Q40" s="4">
        <v>0</v>
      </c>
      <c r="R40" s="8">
        <v>45152.0000115741</v>
      </c>
      <c r="S40" s="7">
        <v>45168</v>
      </c>
      <c r="T40" s="4" t="s">
        <v>34</v>
      </c>
      <c r="U40" s="4">
        <v>229.29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145</v>
      </c>
      <c r="B41" s="4" t="s">
        <v>26</v>
      </c>
      <c r="C41" s="4" t="s">
        <v>27</v>
      </c>
      <c r="D41" s="4" t="s">
        <v>77</v>
      </c>
      <c r="E41" s="4" t="s">
        <v>78</v>
      </c>
      <c r="F41" s="7">
        <v>45152</v>
      </c>
      <c r="G41" s="7">
        <v>45153</v>
      </c>
      <c r="H41" s="4">
        <v>1</v>
      </c>
      <c r="I41" s="4">
        <v>1</v>
      </c>
      <c r="J41" s="4">
        <v>1</v>
      </c>
      <c r="K41" s="4" t="s">
        <v>30</v>
      </c>
      <c r="L41" s="4">
        <v>122.4</v>
      </c>
      <c r="M41" s="4">
        <v>122.4</v>
      </c>
      <c r="N41" s="4" t="s">
        <v>146</v>
      </c>
      <c r="O41" s="4" t="s">
        <v>32</v>
      </c>
      <c r="P41" s="4" t="s">
        <v>33</v>
      </c>
      <c r="Q41" s="4">
        <v>0</v>
      </c>
      <c r="R41" s="8">
        <v>45152.0000115741</v>
      </c>
      <c r="S41" s="7">
        <v>45168</v>
      </c>
      <c r="T41" s="4" t="s">
        <v>34</v>
      </c>
      <c r="U41" s="4">
        <v>122.4</v>
      </c>
      <c r="V41" s="4">
        <v>0</v>
      </c>
      <c r="W41" s="4">
        <v>0</v>
      </c>
      <c r="X41" s="4" t="s">
        <v>147</v>
      </c>
      <c r="Y41" s="4" t="s">
        <v>35</v>
      </c>
    </row>
    <row r="42" s="4" customFormat="1" spans="1:25">
      <c r="A42" s="4" t="s">
        <v>148</v>
      </c>
      <c r="B42" s="4" t="s">
        <v>26</v>
      </c>
      <c r="C42" s="4" t="s">
        <v>27</v>
      </c>
      <c r="D42" s="4" t="s">
        <v>98</v>
      </c>
      <c r="E42" s="4" t="s">
        <v>99</v>
      </c>
      <c r="F42" s="7">
        <v>45152</v>
      </c>
      <c r="G42" s="7">
        <v>45153</v>
      </c>
      <c r="H42" s="4">
        <v>1</v>
      </c>
      <c r="I42" s="4">
        <v>1</v>
      </c>
      <c r="J42" s="4">
        <v>1</v>
      </c>
      <c r="K42" s="4" t="s">
        <v>30</v>
      </c>
      <c r="L42" s="4">
        <v>262.56</v>
      </c>
      <c r="M42" s="4">
        <v>262.56</v>
      </c>
      <c r="N42" s="4" t="s">
        <v>149</v>
      </c>
      <c r="O42" s="4" t="s">
        <v>32</v>
      </c>
      <c r="P42" s="4" t="s">
        <v>33</v>
      </c>
      <c r="Q42" s="4">
        <v>0</v>
      </c>
      <c r="R42" s="8">
        <v>45152</v>
      </c>
      <c r="S42" s="7">
        <v>45168</v>
      </c>
      <c r="T42" s="4" t="s">
        <v>34</v>
      </c>
      <c r="U42" s="4">
        <v>262.56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150</v>
      </c>
      <c r="B43" s="4" t="s">
        <v>26</v>
      </c>
      <c r="C43" s="4" t="s">
        <v>27</v>
      </c>
      <c r="D43" s="4" t="s">
        <v>98</v>
      </c>
      <c r="E43" s="4" t="s">
        <v>99</v>
      </c>
      <c r="F43" s="7">
        <v>45152</v>
      </c>
      <c r="G43" s="7">
        <v>45153</v>
      </c>
      <c r="H43" s="4">
        <v>1</v>
      </c>
      <c r="I43" s="4">
        <v>1</v>
      </c>
      <c r="J43" s="4">
        <v>1</v>
      </c>
      <c r="K43" s="4" t="s">
        <v>30</v>
      </c>
      <c r="L43" s="4">
        <v>229.29</v>
      </c>
      <c r="M43" s="4">
        <v>229.29</v>
      </c>
      <c r="N43" s="4" t="s">
        <v>151</v>
      </c>
      <c r="O43" s="4" t="s">
        <v>32</v>
      </c>
      <c r="P43" s="4" t="s">
        <v>33</v>
      </c>
      <c r="Q43" s="4">
        <v>0</v>
      </c>
      <c r="R43" s="8">
        <v>45152.0000115741</v>
      </c>
      <c r="S43" s="7">
        <v>45168</v>
      </c>
      <c r="T43" s="4" t="s">
        <v>34</v>
      </c>
      <c r="U43" s="4">
        <v>229.29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152</v>
      </c>
      <c r="B44" s="4" t="s">
        <v>26</v>
      </c>
      <c r="C44" s="4" t="s">
        <v>27</v>
      </c>
      <c r="D44" s="4" t="s">
        <v>77</v>
      </c>
      <c r="E44" s="4" t="s">
        <v>78</v>
      </c>
      <c r="F44" s="7">
        <v>45152</v>
      </c>
      <c r="G44" s="7">
        <v>45153</v>
      </c>
      <c r="H44" s="4">
        <v>1</v>
      </c>
      <c r="I44" s="4">
        <v>1</v>
      </c>
      <c r="J44" s="4">
        <v>1</v>
      </c>
      <c r="K44" s="4" t="s">
        <v>30</v>
      </c>
      <c r="L44" s="4">
        <v>122.4</v>
      </c>
      <c r="M44" s="4">
        <v>122.4</v>
      </c>
      <c r="N44" s="4" t="s">
        <v>153</v>
      </c>
      <c r="O44" s="4" t="s">
        <v>32</v>
      </c>
      <c r="P44" s="4" t="s">
        <v>33</v>
      </c>
      <c r="Q44" s="4">
        <v>0</v>
      </c>
      <c r="R44" s="8">
        <v>45152.0000115741</v>
      </c>
      <c r="S44" s="7">
        <v>45168</v>
      </c>
      <c r="T44" s="4" t="s">
        <v>34</v>
      </c>
      <c r="U44" s="4">
        <v>122.4</v>
      </c>
      <c r="V44" s="4">
        <v>0</v>
      </c>
      <c r="W44" s="4">
        <v>0</v>
      </c>
      <c r="X44" s="4" t="s">
        <v>154</v>
      </c>
      <c r="Y44" s="4" t="s">
        <v>35</v>
      </c>
    </row>
    <row r="45" s="4" customFormat="1" spans="1:25">
      <c r="A45" s="4" t="s">
        <v>155</v>
      </c>
      <c r="B45" s="4" t="s">
        <v>26</v>
      </c>
      <c r="C45" s="4" t="s">
        <v>27</v>
      </c>
      <c r="D45" s="4" t="s">
        <v>98</v>
      </c>
      <c r="E45" s="4" t="s">
        <v>99</v>
      </c>
      <c r="F45" s="7">
        <v>45152</v>
      </c>
      <c r="G45" s="7">
        <v>45153</v>
      </c>
      <c r="H45" s="4">
        <v>1</v>
      </c>
      <c r="I45" s="4">
        <v>1</v>
      </c>
      <c r="J45" s="4">
        <v>1</v>
      </c>
      <c r="K45" s="4" t="s">
        <v>30</v>
      </c>
      <c r="L45" s="4">
        <v>262.56</v>
      </c>
      <c r="M45" s="4">
        <v>262.56</v>
      </c>
      <c r="N45" s="4" t="s">
        <v>156</v>
      </c>
      <c r="O45" s="4" t="s">
        <v>32</v>
      </c>
      <c r="P45" s="4" t="s">
        <v>33</v>
      </c>
      <c r="Q45" s="4">
        <v>0</v>
      </c>
      <c r="R45" s="8">
        <v>45152.0000115741</v>
      </c>
      <c r="S45" s="7">
        <v>45168</v>
      </c>
      <c r="T45" s="4" t="s">
        <v>34</v>
      </c>
      <c r="U45" s="4">
        <v>262.56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157</v>
      </c>
      <c r="B46" s="4" t="s">
        <v>26</v>
      </c>
      <c r="C46" s="4" t="s">
        <v>27</v>
      </c>
      <c r="D46" s="4" t="s">
        <v>158</v>
      </c>
      <c r="E46" s="4" t="s">
        <v>159</v>
      </c>
      <c r="F46" s="7">
        <v>45152</v>
      </c>
      <c r="G46" s="7">
        <v>45153</v>
      </c>
      <c r="H46" s="4">
        <v>1</v>
      </c>
      <c r="I46" s="4">
        <v>1</v>
      </c>
      <c r="J46" s="4">
        <v>1</v>
      </c>
      <c r="K46" s="4" t="s">
        <v>30</v>
      </c>
      <c r="L46" s="4">
        <v>130</v>
      </c>
      <c r="M46" s="4">
        <v>130</v>
      </c>
      <c r="N46" s="4" t="s">
        <v>115</v>
      </c>
      <c r="O46" s="4" t="s">
        <v>32</v>
      </c>
      <c r="P46" s="4" t="s">
        <v>33</v>
      </c>
      <c r="Q46" s="4">
        <v>0</v>
      </c>
      <c r="R46" s="8">
        <v>45152</v>
      </c>
      <c r="S46" s="7">
        <v>45168</v>
      </c>
      <c r="T46" s="4" t="s">
        <v>34</v>
      </c>
      <c r="U46" s="4">
        <v>130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157</v>
      </c>
      <c r="B47" s="4" t="s">
        <v>26</v>
      </c>
      <c r="C47" s="4" t="s">
        <v>67</v>
      </c>
      <c r="D47" s="4" t="s">
        <v>158</v>
      </c>
      <c r="E47" s="4" t="s">
        <v>159</v>
      </c>
      <c r="F47" s="7">
        <v>45152</v>
      </c>
      <c r="G47" s="7">
        <v>45153</v>
      </c>
      <c r="H47" s="4">
        <v>1</v>
      </c>
      <c r="I47" s="4">
        <v>1</v>
      </c>
      <c r="J47" s="4">
        <v>1</v>
      </c>
      <c r="K47" s="4" t="s">
        <v>30</v>
      </c>
      <c r="L47" s="4">
        <v>-130</v>
      </c>
      <c r="M47" s="4">
        <v>-130</v>
      </c>
      <c r="N47" s="4" t="s">
        <v>115</v>
      </c>
      <c r="O47" s="4" t="s">
        <v>32</v>
      </c>
      <c r="P47" s="4" t="s">
        <v>33</v>
      </c>
      <c r="Q47" s="4">
        <v>0</v>
      </c>
      <c r="R47" s="8">
        <v>45152</v>
      </c>
      <c r="S47" s="7">
        <v>45168</v>
      </c>
      <c r="T47" s="4" t="s">
        <v>34</v>
      </c>
      <c r="U47" s="4">
        <v>-130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160</v>
      </c>
      <c r="B48" s="4" t="s">
        <v>26</v>
      </c>
      <c r="C48" s="4" t="s">
        <v>27</v>
      </c>
      <c r="D48" s="4" t="s">
        <v>158</v>
      </c>
      <c r="E48" s="4" t="s">
        <v>159</v>
      </c>
      <c r="F48" s="7">
        <v>45152</v>
      </c>
      <c r="G48" s="7">
        <v>45153</v>
      </c>
      <c r="H48" s="4">
        <v>1</v>
      </c>
      <c r="I48" s="4">
        <v>1</v>
      </c>
      <c r="J48" s="4">
        <v>1</v>
      </c>
      <c r="K48" s="4" t="s">
        <v>30</v>
      </c>
      <c r="L48" s="4">
        <v>130</v>
      </c>
      <c r="M48" s="4">
        <v>130</v>
      </c>
      <c r="N48" s="4" t="s">
        <v>161</v>
      </c>
      <c r="O48" s="4" t="s">
        <v>32</v>
      </c>
      <c r="P48" s="4" t="s">
        <v>33</v>
      </c>
      <c r="Q48" s="4">
        <v>0</v>
      </c>
      <c r="R48" s="8">
        <v>45152.0000115741</v>
      </c>
      <c r="S48" s="7">
        <v>45168</v>
      </c>
      <c r="T48" s="4" t="s">
        <v>34</v>
      </c>
      <c r="U48" s="4">
        <v>130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162</v>
      </c>
      <c r="B49" s="4" t="s">
        <v>26</v>
      </c>
      <c r="C49" s="4" t="s">
        <v>27</v>
      </c>
      <c r="D49" s="4" t="s">
        <v>158</v>
      </c>
      <c r="E49" s="4" t="s">
        <v>159</v>
      </c>
      <c r="F49" s="7">
        <v>45152</v>
      </c>
      <c r="G49" s="7">
        <v>45153</v>
      </c>
      <c r="H49" s="4">
        <v>1</v>
      </c>
      <c r="I49" s="4">
        <v>1</v>
      </c>
      <c r="J49" s="4">
        <v>1</v>
      </c>
      <c r="K49" s="4" t="s">
        <v>30</v>
      </c>
      <c r="L49" s="4">
        <v>130</v>
      </c>
      <c r="M49" s="4">
        <v>130</v>
      </c>
      <c r="N49" s="4" t="s">
        <v>163</v>
      </c>
      <c r="O49" s="4" t="s">
        <v>32</v>
      </c>
      <c r="P49" s="4" t="s">
        <v>33</v>
      </c>
      <c r="Q49" s="4">
        <v>0</v>
      </c>
      <c r="R49" s="8">
        <v>45152</v>
      </c>
      <c r="S49" s="7">
        <v>45168</v>
      </c>
      <c r="T49" s="4" t="s">
        <v>34</v>
      </c>
      <c r="U49" s="4">
        <v>130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164</v>
      </c>
      <c r="B50" s="4" t="s">
        <v>26</v>
      </c>
      <c r="C50" s="4" t="s">
        <v>27</v>
      </c>
      <c r="D50" s="4" t="s">
        <v>158</v>
      </c>
      <c r="E50" s="4" t="s">
        <v>159</v>
      </c>
      <c r="F50" s="7">
        <v>45152</v>
      </c>
      <c r="G50" s="7">
        <v>45153</v>
      </c>
      <c r="H50" s="4">
        <v>1</v>
      </c>
      <c r="I50" s="4">
        <v>1</v>
      </c>
      <c r="J50" s="4">
        <v>1</v>
      </c>
      <c r="K50" s="4" t="s">
        <v>30</v>
      </c>
      <c r="L50" s="4">
        <v>130</v>
      </c>
      <c r="M50" s="4">
        <v>130</v>
      </c>
      <c r="N50" s="4" t="s">
        <v>165</v>
      </c>
      <c r="O50" s="4" t="s">
        <v>32</v>
      </c>
      <c r="P50" s="4" t="s">
        <v>33</v>
      </c>
      <c r="Q50" s="4">
        <v>0</v>
      </c>
      <c r="R50" s="8">
        <v>45152.0000115741</v>
      </c>
      <c r="S50" s="7">
        <v>45168</v>
      </c>
      <c r="T50" s="4" t="s">
        <v>34</v>
      </c>
      <c r="U50" s="4">
        <v>130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166</v>
      </c>
      <c r="B51" s="4" t="s">
        <v>26</v>
      </c>
      <c r="C51" s="4" t="s">
        <v>27</v>
      </c>
      <c r="D51" s="4" t="s">
        <v>158</v>
      </c>
      <c r="E51" s="4" t="s">
        <v>159</v>
      </c>
      <c r="F51" s="7">
        <v>45152</v>
      </c>
      <c r="G51" s="7">
        <v>45153</v>
      </c>
      <c r="H51" s="4">
        <v>1</v>
      </c>
      <c r="I51" s="4">
        <v>1</v>
      </c>
      <c r="J51" s="4">
        <v>1</v>
      </c>
      <c r="K51" s="4" t="s">
        <v>30</v>
      </c>
      <c r="L51" s="4">
        <v>130</v>
      </c>
      <c r="M51" s="4">
        <v>130</v>
      </c>
      <c r="N51" s="4" t="s">
        <v>167</v>
      </c>
      <c r="O51" s="4" t="s">
        <v>32</v>
      </c>
      <c r="P51" s="4" t="s">
        <v>33</v>
      </c>
      <c r="Q51" s="4">
        <v>0</v>
      </c>
      <c r="R51" s="8">
        <v>45152.0000115741</v>
      </c>
      <c r="S51" s="7">
        <v>45168</v>
      </c>
      <c r="T51" s="4" t="s">
        <v>34</v>
      </c>
      <c r="U51" s="4">
        <v>130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168</v>
      </c>
      <c r="B52" s="4" t="s">
        <v>26</v>
      </c>
      <c r="C52" s="4" t="s">
        <v>27</v>
      </c>
      <c r="D52" s="4" t="s">
        <v>158</v>
      </c>
      <c r="E52" s="4" t="s">
        <v>159</v>
      </c>
      <c r="F52" s="7">
        <v>45152</v>
      </c>
      <c r="G52" s="7">
        <v>45153</v>
      </c>
      <c r="H52" s="4">
        <v>1</v>
      </c>
      <c r="I52" s="4">
        <v>1</v>
      </c>
      <c r="J52" s="4">
        <v>1</v>
      </c>
      <c r="K52" s="4" t="s">
        <v>30</v>
      </c>
      <c r="L52" s="4">
        <v>130</v>
      </c>
      <c r="M52" s="4">
        <v>130</v>
      </c>
      <c r="N52" s="4" t="s">
        <v>144</v>
      </c>
      <c r="O52" s="4" t="s">
        <v>32</v>
      </c>
      <c r="P52" s="4" t="s">
        <v>33</v>
      </c>
      <c r="Q52" s="4">
        <v>0</v>
      </c>
      <c r="R52" s="8">
        <v>45152</v>
      </c>
      <c r="S52" s="7">
        <v>45168</v>
      </c>
      <c r="T52" s="4" t="s">
        <v>34</v>
      </c>
      <c r="U52" s="4">
        <v>130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169</v>
      </c>
      <c r="B53" s="4" t="s">
        <v>26</v>
      </c>
      <c r="C53" s="4" t="s">
        <v>27</v>
      </c>
      <c r="D53" s="4" t="s">
        <v>158</v>
      </c>
      <c r="E53" s="4" t="s">
        <v>159</v>
      </c>
      <c r="F53" s="7">
        <v>45152</v>
      </c>
      <c r="G53" s="7">
        <v>45153</v>
      </c>
      <c r="H53" s="4">
        <v>1</v>
      </c>
      <c r="I53" s="4">
        <v>1</v>
      </c>
      <c r="J53" s="4">
        <v>1</v>
      </c>
      <c r="K53" s="4" t="s">
        <v>30</v>
      </c>
      <c r="L53" s="4">
        <v>130</v>
      </c>
      <c r="M53" s="4">
        <v>130</v>
      </c>
      <c r="N53" s="4" t="s">
        <v>170</v>
      </c>
      <c r="O53" s="4" t="s">
        <v>32</v>
      </c>
      <c r="P53" s="4" t="s">
        <v>33</v>
      </c>
      <c r="Q53" s="4">
        <v>0</v>
      </c>
      <c r="R53" s="8">
        <v>45152</v>
      </c>
      <c r="S53" s="7">
        <v>45168</v>
      </c>
      <c r="T53" s="4" t="s">
        <v>34</v>
      </c>
      <c r="U53" s="4">
        <v>130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171</v>
      </c>
      <c r="B54" s="4" t="s">
        <v>26</v>
      </c>
      <c r="C54" s="4" t="s">
        <v>27</v>
      </c>
      <c r="D54" s="4" t="s">
        <v>77</v>
      </c>
      <c r="E54" s="4" t="s">
        <v>78</v>
      </c>
      <c r="F54" s="7">
        <v>45152</v>
      </c>
      <c r="G54" s="7">
        <v>45153</v>
      </c>
      <c r="H54" s="4">
        <v>1</v>
      </c>
      <c r="I54" s="4">
        <v>1</v>
      </c>
      <c r="J54" s="4">
        <v>1</v>
      </c>
      <c r="K54" s="4" t="s">
        <v>30</v>
      </c>
      <c r="L54" s="4">
        <v>122.4</v>
      </c>
      <c r="M54" s="4">
        <v>122.4</v>
      </c>
      <c r="N54" s="4" t="s">
        <v>172</v>
      </c>
      <c r="O54" s="4" t="s">
        <v>32</v>
      </c>
      <c r="P54" s="4" t="s">
        <v>33</v>
      </c>
      <c r="Q54" s="4">
        <v>0</v>
      </c>
      <c r="R54" s="8">
        <v>45152</v>
      </c>
      <c r="S54" s="7">
        <v>45168</v>
      </c>
      <c r="T54" s="4" t="s">
        <v>34</v>
      </c>
      <c r="U54" s="4">
        <v>122.4</v>
      </c>
      <c r="V54" s="4">
        <v>0</v>
      </c>
      <c r="W54" s="4">
        <v>0</v>
      </c>
      <c r="X54" s="4" t="s">
        <v>173</v>
      </c>
      <c r="Y54" s="4" t="s">
        <v>35</v>
      </c>
    </row>
    <row r="55" s="4" customFormat="1" spans="1:25">
      <c r="A55" s="4" t="s">
        <v>174</v>
      </c>
      <c r="B55" s="4" t="s">
        <v>26</v>
      </c>
      <c r="C55" s="4" t="s">
        <v>27</v>
      </c>
      <c r="D55" s="4" t="s">
        <v>158</v>
      </c>
      <c r="E55" s="4" t="s">
        <v>159</v>
      </c>
      <c r="F55" s="7">
        <v>45152</v>
      </c>
      <c r="G55" s="7">
        <v>45153</v>
      </c>
      <c r="H55" s="4">
        <v>1</v>
      </c>
      <c r="I55" s="4">
        <v>1</v>
      </c>
      <c r="J55" s="4">
        <v>1</v>
      </c>
      <c r="K55" s="4" t="s">
        <v>30</v>
      </c>
      <c r="L55" s="4">
        <v>130</v>
      </c>
      <c r="M55" s="4">
        <v>130</v>
      </c>
      <c r="N55" s="4" t="s">
        <v>175</v>
      </c>
      <c r="O55" s="4" t="s">
        <v>32</v>
      </c>
      <c r="P55" s="4" t="s">
        <v>33</v>
      </c>
      <c r="Q55" s="4">
        <v>0</v>
      </c>
      <c r="R55" s="8">
        <v>45152</v>
      </c>
      <c r="S55" s="7">
        <v>45168</v>
      </c>
      <c r="T55" s="4" t="s">
        <v>34</v>
      </c>
      <c r="U55" s="4">
        <v>130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176</v>
      </c>
      <c r="B56" s="4" t="s">
        <v>26</v>
      </c>
      <c r="C56" s="4" t="s">
        <v>27</v>
      </c>
      <c r="D56" s="4" t="s">
        <v>158</v>
      </c>
      <c r="E56" s="4" t="s">
        <v>159</v>
      </c>
      <c r="F56" s="7">
        <v>45152</v>
      </c>
      <c r="G56" s="7">
        <v>45153</v>
      </c>
      <c r="H56" s="4">
        <v>1</v>
      </c>
      <c r="I56" s="4">
        <v>1</v>
      </c>
      <c r="J56" s="4">
        <v>1</v>
      </c>
      <c r="K56" s="4" t="s">
        <v>30</v>
      </c>
      <c r="L56" s="4">
        <v>130</v>
      </c>
      <c r="M56" s="4">
        <v>130</v>
      </c>
      <c r="N56" s="4" t="s">
        <v>177</v>
      </c>
      <c r="O56" s="4" t="s">
        <v>32</v>
      </c>
      <c r="P56" s="4" t="s">
        <v>33</v>
      </c>
      <c r="Q56" s="4">
        <v>0</v>
      </c>
      <c r="R56" s="8">
        <v>45152.0000115741</v>
      </c>
      <c r="S56" s="7">
        <v>45168</v>
      </c>
      <c r="T56" s="4" t="s">
        <v>34</v>
      </c>
      <c r="U56" s="4">
        <v>130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178</v>
      </c>
      <c r="B57" s="4" t="s">
        <v>26</v>
      </c>
      <c r="C57" s="4" t="s">
        <v>27</v>
      </c>
      <c r="D57" s="4" t="s">
        <v>98</v>
      </c>
      <c r="E57" s="4" t="s">
        <v>99</v>
      </c>
      <c r="F57" s="7">
        <v>45152</v>
      </c>
      <c r="G57" s="7">
        <v>45153</v>
      </c>
      <c r="H57" s="4">
        <v>1</v>
      </c>
      <c r="I57" s="4">
        <v>1</v>
      </c>
      <c r="J57" s="4">
        <v>1</v>
      </c>
      <c r="K57" s="4" t="s">
        <v>30</v>
      </c>
      <c r="L57" s="4">
        <v>262.56</v>
      </c>
      <c r="M57" s="4">
        <v>262.56</v>
      </c>
      <c r="N57" s="4" t="s">
        <v>179</v>
      </c>
      <c r="O57" s="4" t="s">
        <v>32</v>
      </c>
      <c r="P57" s="4" t="s">
        <v>33</v>
      </c>
      <c r="Q57" s="4">
        <v>0</v>
      </c>
      <c r="R57" s="8">
        <v>45152</v>
      </c>
      <c r="S57" s="7">
        <v>45168</v>
      </c>
      <c r="T57" s="4" t="s">
        <v>34</v>
      </c>
      <c r="U57" s="4">
        <v>262.56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180</v>
      </c>
      <c r="B58" s="4" t="s">
        <v>26</v>
      </c>
      <c r="C58" s="4" t="s">
        <v>27</v>
      </c>
      <c r="D58" s="4" t="s">
        <v>158</v>
      </c>
      <c r="E58" s="4" t="s">
        <v>159</v>
      </c>
      <c r="F58" s="7">
        <v>45152</v>
      </c>
      <c r="G58" s="7">
        <v>45153</v>
      </c>
      <c r="H58" s="4">
        <v>1</v>
      </c>
      <c r="I58" s="4">
        <v>1</v>
      </c>
      <c r="J58" s="4">
        <v>1</v>
      </c>
      <c r="K58" s="4" t="s">
        <v>30</v>
      </c>
      <c r="L58" s="4">
        <v>130</v>
      </c>
      <c r="M58" s="4">
        <v>130</v>
      </c>
      <c r="N58" s="4" t="s">
        <v>181</v>
      </c>
      <c r="O58" s="4" t="s">
        <v>32</v>
      </c>
      <c r="P58" s="4" t="s">
        <v>33</v>
      </c>
      <c r="Q58" s="4">
        <v>0</v>
      </c>
      <c r="R58" s="8">
        <v>45152</v>
      </c>
      <c r="S58" s="7">
        <v>45168</v>
      </c>
      <c r="T58" s="4" t="s">
        <v>34</v>
      </c>
      <c r="U58" s="4">
        <v>130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182</v>
      </c>
      <c r="B59" s="4" t="s">
        <v>26</v>
      </c>
      <c r="C59" s="4" t="s">
        <v>27</v>
      </c>
      <c r="D59" s="4" t="s">
        <v>77</v>
      </c>
      <c r="E59" s="4" t="s">
        <v>78</v>
      </c>
      <c r="F59" s="7">
        <v>45152</v>
      </c>
      <c r="G59" s="7">
        <v>45153</v>
      </c>
      <c r="H59" s="4">
        <v>1</v>
      </c>
      <c r="I59" s="4">
        <v>1</v>
      </c>
      <c r="J59" s="4">
        <v>1</v>
      </c>
      <c r="K59" s="4" t="s">
        <v>30</v>
      </c>
      <c r="L59" s="4">
        <v>122.4</v>
      </c>
      <c r="M59" s="4">
        <v>122.4</v>
      </c>
      <c r="N59" s="4" t="s">
        <v>183</v>
      </c>
      <c r="O59" s="4" t="s">
        <v>32</v>
      </c>
      <c r="P59" s="4" t="s">
        <v>33</v>
      </c>
      <c r="Q59" s="4">
        <v>0</v>
      </c>
      <c r="R59" s="8">
        <v>45152.0000115741</v>
      </c>
      <c r="S59" s="7">
        <v>45168</v>
      </c>
      <c r="T59" s="4" t="s">
        <v>34</v>
      </c>
      <c r="U59" s="4">
        <v>122.4</v>
      </c>
      <c r="V59" s="4">
        <v>0</v>
      </c>
      <c r="W59" s="4">
        <v>0</v>
      </c>
      <c r="X59" s="4" t="s">
        <v>184</v>
      </c>
      <c r="Y59" s="4" t="s">
        <v>35</v>
      </c>
    </row>
    <row r="60" s="4" customFormat="1" spans="1:25">
      <c r="A60" s="4" t="s">
        <v>185</v>
      </c>
      <c r="B60" s="4" t="s">
        <v>26</v>
      </c>
      <c r="C60" s="4" t="s">
        <v>27</v>
      </c>
      <c r="D60" s="4" t="s">
        <v>82</v>
      </c>
      <c r="E60" s="4" t="s">
        <v>83</v>
      </c>
      <c r="F60" s="7">
        <v>45152</v>
      </c>
      <c r="G60" s="7">
        <v>45153</v>
      </c>
      <c r="H60" s="4">
        <v>1</v>
      </c>
      <c r="I60" s="4">
        <v>1</v>
      </c>
      <c r="J60" s="4">
        <v>1</v>
      </c>
      <c r="K60" s="4" t="s">
        <v>30</v>
      </c>
      <c r="L60" s="4">
        <v>511</v>
      </c>
      <c r="M60" s="4">
        <v>511</v>
      </c>
      <c r="N60" s="4" t="s">
        <v>186</v>
      </c>
      <c r="O60" s="4" t="s">
        <v>32</v>
      </c>
      <c r="P60" s="4" t="s">
        <v>33</v>
      </c>
      <c r="Q60" s="4">
        <v>0</v>
      </c>
      <c r="R60" s="8">
        <v>45152</v>
      </c>
      <c r="S60" s="7">
        <v>45168</v>
      </c>
      <c r="T60" s="4" t="s">
        <v>34</v>
      </c>
      <c r="U60" s="4">
        <v>511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187</v>
      </c>
      <c r="B61" s="4" t="s">
        <v>26</v>
      </c>
      <c r="C61" s="4" t="s">
        <v>27</v>
      </c>
      <c r="D61" s="4" t="s">
        <v>158</v>
      </c>
      <c r="E61" s="4" t="s">
        <v>159</v>
      </c>
      <c r="F61" s="7">
        <v>45152</v>
      </c>
      <c r="G61" s="7">
        <v>45153</v>
      </c>
      <c r="H61" s="4">
        <v>1</v>
      </c>
      <c r="I61" s="4">
        <v>1</v>
      </c>
      <c r="J61" s="4">
        <v>1</v>
      </c>
      <c r="K61" s="4" t="s">
        <v>30</v>
      </c>
      <c r="L61" s="4">
        <v>130</v>
      </c>
      <c r="M61" s="4">
        <v>130</v>
      </c>
      <c r="N61" s="4" t="s">
        <v>188</v>
      </c>
      <c r="O61" s="4" t="s">
        <v>32</v>
      </c>
      <c r="P61" s="4" t="s">
        <v>33</v>
      </c>
      <c r="Q61" s="4">
        <v>0</v>
      </c>
      <c r="R61" s="8">
        <v>45152.0000115741</v>
      </c>
      <c r="S61" s="7">
        <v>45168</v>
      </c>
      <c r="T61" s="4" t="s">
        <v>34</v>
      </c>
      <c r="U61" s="4">
        <v>130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189</v>
      </c>
      <c r="B62" s="4" t="s">
        <v>26</v>
      </c>
      <c r="C62" s="4" t="s">
        <v>27</v>
      </c>
      <c r="D62" s="4" t="s">
        <v>158</v>
      </c>
      <c r="E62" s="4" t="s">
        <v>159</v>
      </c>
      <c r="F62" s="7">
        <v>45152</v>
      </c>
      <c r="G62" s="7">
        <v>45153</v>
      </c>
      <c r="H62" s="4">
        <v>1</v>
      </c>
      <c r="I62" s="4">
        <v>1</v>
      </c>
      <c r="J62" s="4">
        <v>1</v>
      </c>
      <c r="K62" s="4" t="s">
        <v>30</v>
      </c>
      <c r="L62" s="4">
        <v>130</v>
      </c>
      <c r="M62" s="4">
        <v>130</v>
      </c>
      <c r="N62" s="4" t="s">
        <v>190</v>
      </c>
      <c r="O62" s="4" t="s">
        <v>32</v>
      </c>
      <c r="P62" s="4" t="s">
        <v>33</v>
      </c>
      <c r="Q62" s="4">
        <v>0</v>
      </c>
      <c r="R62" s="8">
        <v>45152</v>
      </c>
      <c r="S62" s="7">
        <v>45168</v>
      </c>
      <c r="T62" s="4" t="s">
        <v>34</v>
      </c>
      <c r="U62" s="4">
        <v>130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191</v>
      </c>
      <c r="B63" s="4" t="s">
        <v>26</v>
      </c>
      <c r="C63" s="4" t="s">
        <v>27</v>
      </c>
      <c r="D63" s="4" t="s">
        <v>158</v>
      </c>
      <c r="E63" s="4" t="s">
        <v>159</v>
      </c>
      <c r="F63" s="7">
        <v>45152</v>
      </c>
      <c r="G63" s="7">
        <v>45153</v>
      </c>
      <c r="H63" s="4">
        <v>1</v>
      </c>
      <c r="I63" s="4">
        <v>1</v>
      </c>
      <c r="J63" s="4">
        <v>1</v>
      </c>
      <c r="K63" s="4" t="s">
        <v>30</v>
      </c>
      <c r="L63" s="4">
        <v>130</v>
      </c>
      <c r="M63" s="4">
        <v>130</v>
      </c>
      <c r="N63" s="4" t="s">
        <v>192</v>
      </c>
      <c r="O63" s="4" t="s">
        <v>32</v>
      </c>
      <c r="P63" s="4" t="s">
        <v>33</v>
      </c>
      <c r="Q63" s="4">
        <v>0</v>
      </c>
      <c r="R63" s="8">
        <v>45152</v>
      </c>
      <c r="S63" s="7">
        <v>45168</v>
      </c>
      <c r="T63" s="4" t="s">
        <v>34</v>
      </c>
      <c r="U63" s="4">
        <v>130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193</v>
      </c>
      <c r="B64" s="4" t="s">
        <v>26</v>
      </c>
      <c r="C64" s="4" t="s">
        <v>27</v>
      </c>
      <c r="D64" s="4" t="s">
        <v>158</v>
      </c>
      <c r="E64" s="4" t="s">
        <v>159</v>
      </c>
      <c r="F64" s="7">
        <v>45152</v>
      </c>
      <c r="G64" s="7">
        <v>45153</v>
      </c>
      <c r="H64" s="4">
        <v>1</v>
      </c>
      <c r="I64" s="4">
        <v>1</v>
      </c>
      <c r="J64" s="4">
        <v>1</v>
      </c>
      <c r="K64" s="4" t="s">
        <v>30</v>
      </c>
      <c r="L64" s="4">
        <v>130</v>
      </c>
      <c r="M64" s="4">
        <v>130</v>
      </c>
      <c r="N64" s="4" t="s">
        <v>194</v>
      </c>
      <c r="O64" s="4" t="s">
        <v>32</v>
      </c>
      <c r="P64" s="4" t="s">
        <v>33</v>
      </c>
      <c r="Q64" s="4">
        <v>0</v>
      </c>
      <c r="R64" s="8">
        <v>45152.0000115741</v>
      </c>
      <c r="S64" s="7">
        <v>45168</v>
      </c>
      <c r="T64" s="4" t="s">
        <v>34</v>
      </c>
      <c r="U64" s="4">
        <v>130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195</v>
      </c>
      <c r="B65" s="4" t="s">
        <v>26</v>
      </c>
      <c r="C65" s="4" t="s">
        <v>27</v>
      </c>
      <c r="D65" s="4" t="s">
        <v>158</v>
      </c>
      <c r="E65" s="4" t="s">
        <v>159</v>
      </c>
      <c r="F65" s="7">
        <v>45152</v>
      </c>
      <c r="G65" s="7">
        <v>45153</v>
      </c>
      <c r="H65" s="4">
        <v>1</v>
      </c>
      <c r="I65" s="4">
        <v>1</v>
      </c>
      <c r="J65" s="4">
        <v>1</v>
      </c>
      <c r="K65" s="4" t="s">
        <v>30</v>
      </c>
      <c r="L65" s="4">
        <v>130</v>
      </c>
      <c r="M65" s="4">
        <v>130</v>
      </c>
      <c r="N65" s="4" t="s">
        <v>196</v>
      </c>
      <c r="O65" s="4" t="s">
        <v>32</v>
      </c>
      <c r="P65" s="4" t="s">
        <v>33</v>
      </c>
      <c r="Q65" s="4">
        <v>0</v>
      </c>
      <c r="R65" s="8">
        <v>45152.0000115741</v>
      </c>
      <c r="S65" s="7">
        <v>45168</v>
      </c>
      <c r="T65" s="4" t="s">
        <v>34</v>
      </c>
      <c r="U65" s="4">
        <v>130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197</v>
      </c>
      <c r="B66" s="4" t="s">
        <v>26</v>
      </c>
      <c r="C66" s="4" t="s">
        <v>27</v>
      </c>
      <c r="D66" s="4" t="s">
        <v>158</v>
      </c>
      <c r="E66" s="4" t="s">
        <v>159</v>
      </c>
      <c r="F66" s="7">
        <v>45152</v>
      </c>
      <c r="G66" s="7">
        <v>45153</v>
      </c>
      <c r="H66" s="4">
        <v>1</v>
      </c>
      <c r="I66" s="4">
        <v>1</v>
      </c>
      <c r="J66" s="4">
        <v>1</v>
      </c>
      <c r="K66" s="4" t="s">
        <v>30</v>
      </c>
      <c r="L66" s="4">
        <v>130</v>
      </c>
      <c r="M66" s="4">
        <v>130</v>
      </c>
      <c r="N66" s="4" t="s">
        <v>198</v>
      </c>
      <c r="O66" s="4" t="s">
        <v>32</v>
      </c>
      <c r="P66" s="4" t="s">
        <v>33</v>
      </c>
      <c r="Q66" s="4">
        <v>0</v>
      </c>
      <c r="R66" s="8">
        <v>45152</v>
      </c>
      <c r="S66" s="7">
        <v>45168</v>
      </c>
      <c r="T66" s="4" t="s">
        <v>34</v>
      </c>
      <c r="U66" s="4">
        <v>130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199</v>
      </c>
      <c r="B67" s="4" t="s">
        <v>26</v>
      </c>
      <c r="C67" s="4" t="s">
        <v>27</v>
      </c>
      <c r="D67" s="4" t="s">
        <v>158</v>
      </c>
      <c r="E67" s="4" t="s">
        <v>159</v>
      </c>
      <c r="F67" s="7">
        <v>45152</v>
      </c>
      <c r="G67" s="7">
        <v>45153</v>
      </c>
      <c r="H67" s="4">
        <v>1</v>
      </c>
      <c r="I67" s="4">
        <v>1</v>
      </c>
      <c r="J67" s="4">
        <v>1</v>
      </c>
      <c r="K67" s="4" t="s">
        <v>30</v>
      </c>
      <c r="L67" s="4">
        <v>130</v>
      </c>
      <c r="M67" s="4">
        <v>130</v>
      </c>
      <c r="N67" s="4" t="s">
        <v>200</v>
      </c>
      <c r="O67" s="4" t="s">
        <v>32</v>
      </c>
      <c r="P67" s="4" t="s">
        <v>33</v>
      </c>
      <c r="Q67" s="4">
        <v>0</v>
      </c>
      <c r="R67" s="8">
        <v>45152</v>
      </c>
      <c r="S67" s="7">
        <v>45168</v>
      </c>
      <c r="T67" s="4" t="s">
        <v>34</v>
      </c>
      <c r="U67" s="4">
        <v>130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201</v>
      </c>
      <c r="B68" s="4" t="s">
        <v>26</v>
      </c>
      <c r="C68" s="4" t="s">
        <v>27</v>
      </c>
      <c r="D68" s="4" t="s">
        <v>69</v>
      </c>
      <c r="E68" s="4" t="s">
        <v>74</v>
      </c>
      <c r="F68" s="7">
        <v>45152</v>
      </c>
      <c r="G68" s="7">
        <v>45153</v>
      </c>
      <c r="H68" s="4">
        <v>1</v>
      </c>
      <c r="I68" s="4">
        <v>1</v>
      </c>
      <c r="J68" s="4">
        <v>1</v>
      </c>
      <c r="K68" s="4" t="s">
        <v>30</v>
      </c>
      <c r="L68" s="4">
        <v>280</v>
      </c>
      <c r="M68" s="4">
        <v>280</v>
      </c>
      <c r="N68" s="4" t="s">
        <v>202</v>
      </c>
      <c r="O68" s="4" t="s">
        <v>32</v>
      </c>
      <c r="P68" s="4" t="s">
        <v>33</v>
      </c>
      <c r="Q68" s="4">
        <v>0</v>
      </c>
      <c r="R68" s="8">
        <v>45152</v>
      </c>
      <c r="S68" s="7">
        <v>45168</v>
      </c>
      <c r="T68" s="4" t="s">
        <v>34</v>
      </c>
      <c r="U68" s="4">
        <v>280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203</v>
      </c>
      <c r="B69" s="4" t="s">
        <v>26</v>
      </c>
      <c r="C69" s="4" t="s">
        <v>27</v>
      </c>
      <c r="D69" s="4" t="s">
        <v>158</v>
      </c>
      <c r="E69" s="4" t="s">
        <v>159</v>
      </c>
      <c r="F69" s="7">
        <v>45152</v>
      </c>
      <c r="G69" s="7">
        <v>45153</v>
      </c>
      <c r="H69" s="4">
        <v>1</v>
      </c>
      <c r="I69" s="4">
        <v>1</v>
      </c>
      <c r="J69" s="4">
        <v>1</v>
      </c>
      <c r="K69" s="4" t="s">
        <v>30</v>
      </c>
      <c r="L69" s="4">
        <v>130</v>
      </c>
      <c r="M69" s="4">
        <v>130</v>
      </c>
      <c r="N69" s="4" t="s">
        <v>204</v>
      </c>
      <c r="O69" s="4" t="s">
        <v>32</v>
      </c>
      <c r="P69" s="4" t="s">
        <v>33</v>
      </c>
      <c r="Q69" s="4">
        <v>0</v>
      </c>
      <c r="R69" s="8">
        <v>45152</v>
      </c>
      <c r="S69" s="7">
        <v>45168</v>
      </c>
      <c r="T69" s="4" t="s">
        <v>34</v>
      </c>
      <c r="U69" s="4">
        <v>130</v>
      </c>
      <c r="V69" s="4">
        <v>0</v>
      </c>
      <c r="W69" s="4">
        <v>0</v>
      </c>
      <c r="X69" s="4" t="s">
        <v>35</v>
      </c>
      <c r="Y6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9"/>
  <sheetViews>
    <sheetView tabSelected="1" workbookViewId="0">
      <selection activeCell="F79" sqref="F7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5" width="9" style="4"/>
    <col min="6" max="6" width="9" style="5"/>
    <col min="7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F1" s="5"/>
      <c r="H1" s="4" t="s">
        <v>205</v>
      </c>
    </row>
    <row r="2" s="4" customFormat="1" hidden="1" spans="1:10">
      <c r="A2" s="6">
        <v>25525369167</v>
      </c>
      <c r="B2" s="7">
        <v>45152</v>
      </c>
      <c r="C2" s="7">
        <v>45153</v>
      </c>
      <c r="D2" s="4">
        <v>301</v>
      </c>
      <c r="E2" s="4">
        <v>301</v>
      </c>
      <c r="F2" s="9" t="s">
        <v>206</v>
      </c>
      <c r="G2" s="4">
        <f>D2-E2</f>
        <v>0</v>
      </c>
      <c r="H2" s="4" t="str">
        <f>$H$1&amp;F2</f>
        <v>，202307231159060025</v>
      </c>
      <c r="I2" s="4" t="e">
        <f>VLOOKUP(A2,HOP!A:U,21,0)</f>
        <v>#N/A</v>
      </c>
      <c r="J2" s="4">
        <v>7.23</v>
      </c>
    </row>
    <row r="3" s="4" customFormat="1" spans="1:9">
      <c r="A3" s="6">
        <v>999225538775285</v>
      </c>
      <c r="B3" s="7">
        <v>45151</v>
      </c>
      <c r="C3" s="7">
        <v>45153</v>
      </c>
      <c r="D3" s="4">
        <v>1914</v>
      </c>
      <c r="E3" s="4" t="str">
        <f>VLOOKUP(A3,HOP!A:L,12,0)</f>
        <v>1914.00</v>
      </c>
      <c r="F3" s="4" t="str">
        <f>VLOOKUP(A3,HOP!A:C,3,0)</f>
        <v>3675453</v>
      </c>
      <c r="G3" s="4">
        <f t="shared" ref="G3:G34" si="0">D3-E3</f>
        <v>0</v>
      </c>
      <c r="H3" s="4" t="str">
        <f t="shared" ref="H3:H34" si="1">$H$1&amp;F3</f>
        <v>，3675453</v>
      </c>
      <c r="I3" s="4" t="str">
        <f>VLOOKUP(A3,HOP!A:U,21,0)</f>
        <v>直采</v>
      </c>
    </row>
    <row r="4" s="4" customFormat="1" hidden="1" spans="1:9">
      <c r="A4" s="6">
        <v>999225562461617</v>
      </c>
      <c r="B4" s="7">
        <v>45152</v>
      </c>
      <c r="C4" s="7">
        <v>45153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6">
        <v>999225643202171</v>
      </c>
      <c r="B5" s="7">
        <v>45150</v>
      </c>
      <c r="C5" s="7">
        <v>45153</v>
      </c>
      <c r="D5" s="4">
        <v>3131</v>
      </c>
      <c r="E5" s="4" t="str">
        <f>VLOOKUP(A5,HOP!A:L,12,0)</f>
        <v>3131.00</v>
      </c>
      <c r="F5" s="4" t="str">
        <f>VLOOKUP(A5,HOP!A:C,3,0)</f>
        <v>3696753</v>
      </c>
      <c r="G5" s="4">
        <f t="shared" si="0"/>
        <v>0</v>
      </c>
      <c r="H5" s="4" t="str">
        <f t="shared" si="1"/>
        <v>，3696753</v>
      </c>
      <c r="I5" s="4" t="str">
        <f>VLOOKUP(A5,HOP!A:U,21,0)</f>
        <v>直采</v>
      </c>
    </row>
    <row r="6" s="4" customFormat="1" hidden="1" spans="1:10">
      <c r="A6" s="10" t="s">
        <v>207</v>
      </c>
      <c r="B6" s="7">
        <v>45149</v>
      </c>
      <c r="C6" s="7">
        <v>45153</v>
      </c>
      <c r="D6" s="4">
        <v>1176</v>
      </c>
      <c r="E6" s="4">
        <v>1176</v>
      </c>
      <c r="F6" s="9" t="s">
        <v>208</v>
      </c>
      <c r="G6" s="4">
        <f t="shared" si="0"/>
        <v>0</v>
      </c>
      <c r="H6" s="4" t="str">
        <f t="shared" si="1"/>
        <v>，202307281839070069</v>
      </c>
      <c r="I6" s="4" t="e">
        <f>VLOOKUP(A6,HOP!A:U,21,0)</f>
        <v>#N/A</v>
      </c>
      <c r="J6" s="4">
        <v>7.28</v>
      </c>
    </row>
    <row r="7" s="4" customFormat="1" spans="1:9">
      <c r="A7" s="6">
        <v>999225742868292</v>
      </c>
      <c r="B7" s="7">
        <v>45149</v>
      </c>
      <c r="C7" s="7">
        <v>45153</v>
      </c>
      <c r="D7" s="4">
        <v>4264</v>
      </c>
      <c r="E7" s="4" t="str">
        <f>VLOOKUP(A7,HOP!A:L,12,0)</f>
        <v>4264.00</v>
      </c>
      <c r="F7" s="4" t="str">
        <f>VLOOKUP(A7,HOP!A:C,3,0)</f>
        <v>3718412</v>
      </c>
      <c r="G7" s="4">
        <f t="shared" si="0"/>
        <v>0</v>
      </c>
      <c r="H7" s="4" t="str">
        <f t="shared" si="1"/>
        <v>，3718412</v>
      </c>
      <c r="I7" s="4" t="str">
        <f>VLOOKUP(A7,HOP!A:U,21,0)</f>
        <v>直采</v>
      </c>
    </row>
    <row r="8" s="4" customFormat="1" spans="1:9">
      <c r="A8" s="6">
        <v>999225745868813</v>
      </c>
      <c r="B8" s="7">
        <v>45150</v>
      </c>
      <c r="C8" s="7">
        <v>45153</v>
      </c>
      <c r="D8" s="4">
        <v>5824</v>
      </c>
      <c r="E8" s="4" t="str">
        <f>VLOOKUP(A8,HOP!A:L,12,0)</f>
        <v>5824.00</v>
      </c>
      <c r="F8" s="4" t="str">
        <f>VLOOKUP(A8,HOP!A:C,3,0)</f>
        <v>3719311</v>
      </c>
      <c r="G8" s="4">
        <f t="shared" si="0"/>
        <v>0</v>
      </c>
      <c r="H8" s="4" t="str">
        <f t="shared" si="1"/>
        <v>，3719311</v>
      </c>
      <c r="I8" s="4" t="str">
        <f>VLOOKUP(A8,HOP!A:U,21,0)</f>
        <v>直采</v>
      </c>
    </row>
    <row r="9" s="4" customFormat="1" spans="1:9">
      <c r="A9" s="6">
        <v>999225749746647</v>
      </c>
      <c r="B9" s="7">
        <v>45151</v>
      </c>
      <c r="C9" s="7">
        <v>45153</v>
      </c>
      <c r="D9" s="4">
        <v>1872</v>
      </c>
      <c r="E9" s="4" t="str">
        <f>VLOOKUP(A9,HOP!A:L,12,0)</f>
        <v>1872.00</v>
      </c>
      <c r="F9" s="4" t="str">
        <f>VLOOKUP(A9,HOP!A:C,3,0)</f>
        <v>3720646</v>
      </c>
      <c r="G9" s="4">
        <f t="shared" si="0"/>
        <v>0</v>
      </c>
      <c r="H9" s="4" t="str">
        <f t="shared" si="1"/>
        <v>，3720646</v>
      </c>
      <c r="I9" s="4" t="str">
        <f>VLOOKUP(A9,HOP!A:U,21,0)</f>
        <v>直采</v>
      </c>
    </row>
    <row r="10" s="4" customFormat="1" spans="1:9">
      <c r="A10" s="6">
        <v>999225768501072</v>
      </c>
      <c r="B10" s="7">
        <v>45150</v>
      </c>
      <c r="C10" s="7">
        <v>45153</v>
      </c>
      <c r="D10" s="4">
        <v>3016</v>
      </c>
      <c r="E10" s="4" t="str">
        <f>VLOOKUP(A10,HOP!A:L,12,0)</f>
        <v>3016.00</v>
      </c>
      <c r="F10" s="4" t="str">
        <f>VLOOKUP(A10,HOP!A:C,3,0)</f>
        <v>3724077</v>
      </c>
      <c r="G10" s="4">
        <f t="shared" si="0"/>
        <v>0</v>
      </c>
      <c r="H10" s="4" t="str">
        <f t="shared" si="1"/>
        <v>，3724077</v>
      </c>
      <c r="I10" s="4" t="str">
        <f>VLOOKUP(A10,HOP!A:U,21,0)</f>
        <v>直采</v>
      </c>
    </row>
    <row r="11" s="4" customFormat="1" hidden="1" spans="1:10">
      <c r="A11" s="10" t="s">
        <v>209</v>
      </c>
      <c r="B11" s="7">
        <v>45152</v>
      </c>
      <c r="C11" s="7">
        <v>45153</v>
      </c>
      <c r="D11" s="4">
        <v>602</v>
      </c>
      <c r="E11" s="4">
        <v>602</v>
      </c>
      <c r="F11" s="9" t="s">
        <v>210</v>
      </c>
      <c r="G11" s="4">
        <f t="shared" si="0"/>
        <v>0</v>
      </c>
      <c r="H11" s="4" t="str">
        <f t="shared" si="1"/>
        <v>，202308091333390077</v>
      </c>
      <c r="I11" s="4" t="e">
        <f>VLOOKUP(A11,HOP!A:U,21,0)</f>
        <v>#N/A</v>
      </c>
      <c r="J11" s="4">
        <v>8.9</v>
      </c>
    </row>
    <row r="12" s="4" customFormat="1" hidden="1" spans="1:10">
      <c r="A12" s="10" t="s">
        <v>211</v>
      </c>
      <c r="B12" s="7">
        <v>45152</v>
      </c>
      <c r="C12" s="7">
        <v>45153</v>
      </c>
      <c r="D12" s="4">
        <v>721</v>
      </c>
      <c r="E12" s="4">
        <v>721</v>
      </c>
      <c r="F12" s="9" t="s">
        <v>212</v>
      </c>
      <c r="G12" s="4">
        <f t="shared" si="0"/>
        <v>0</v>
      </c>
      <c r="H12" s="4" t="str">
        <f t="shared" si="1"/>
        <v>，202308122047020077</v>
      </c>
      <c r="I12" s="4" t="e">
        <f>VLOOKUP(A12,HOP!A:U,21,0)</f>
        <v>#N/A</v>
      </c>
      <c r="J12" s="4">
        <v>8.12</v>
      </c>
    </row>
    <row r="13" s="4" customFormat="1" hidden="1" spans="1:10">
      <c r="A13" s="10" t="s">
        <v>213</v>
      </c>
      <c r="B13" s="7">
        <v>45152</v>
      </c>
      <c r="C13" s="7">
        <v>45153</v>
      </c>
      <c r="D13" s="4">
        <v>840</v>
      </c>
      <c r="E13" s="4">
        <v>840</v>
      </c>
      <c r="F13" s="9" t="s">
        <v>214</v>
      </c>
      <c r="G13" s="4">
        <f t="shared" si="0"/>
        <v>0</v>
      </c>
      <c r="H13" s="4" t="str">
        <f t="shared" si="1"/>
        <v>，202308130838000068</v>
      </c>
      <c r="I13" s="4" t="e">
        <f>VLOOKUP(A13,HOP!A:U,21,0)</f>
        <v>#N/A</v>
      </c>
      <c r="J13" s="4">
        <v>8.13</v>
      </c>
    </row>
    <row r="14" s="4" customFormat="1" spans="1:9">
      <c r="A14" s="6">
        <v>999226017943597</v>
      </c>
      <c r="B14" s="7">
        <v>45152</v>
      </c>
      <c r="C14" s="7">
        <v>45153</v>
      </c>
      <c r="D14" s="4">
        <v>122.4</v>
      </c>
      <c r="E14" s="4" t="str">
        <f>VLOOKUP(A14,HOP!A:L,12,0)</f>
        <v>122.40</v>
      </c>
      <c r="F14" s="4" t="str">
        <f>VLOOKUP(A14,HOP!A:C,3,0)</f>
        <v>3775441</v>
      </c>
      <c r="G14" s="4">
        <f t="shared" si="0"/>
        <v>0</v>
      </c>
      <c r="H14" s="4" t="str">
        <f t="shared" si="1"/>
        <v>，3775441</v>
      </c>
      <c r="I14" s="4" t="str">
        <f>VLOOKUP(A14,HOP!A:U,21,0)</f>
        <v>直采</v>
      </c>
    </row>
    <row r="15" s="4" customFormat="1" hidden="1" spans="1:10">
      <c r="A15" s="10" t="s">
        <v>215</v>
      </c>
      <c r="B15" s="7">
        <v>45152</v>
      </c>
      <c r="C15" s="7">
        <v>45153</v>
      </c>
      <c r="D15" s="4">
        <v>511</v>
      </c>
      <c r="E15" s="4">
        <v>511</v>
      </c>
      <c r="F15" s="9" t="s">
        <v>216</v>
      </c>
      <c r="G15" s="4">
        <f t="shared" si="0"/>
        <v>0</v>
      </c>
      <c r="H15" s="4" t="str">
        <f t="shared" si="1"/>
        <v>，202308141744510021</v>
      </c>
      <c r="I15" s="4" t="e">
        <f>VLOOKUP(A15,HOP!A:U,21,0)</f>
        <v>#N/A</v>
      </c>
      <c r="J15" s="4">
        <v>8.14</v>
      </c>
    </row>
    <row r="16" s="4" customFormat="1" spans="1:9">
      <c r="A16" s="6">
        <v>999226041154633</v>
      </c>
      <c r="B16" s="7">
        <v>45152</v>
      </c>
      <c r="C16" s="7">
        <v>45153</v>
      </c>
      <c r="D16" s="4">
        <v>122.4</v>
      </c>
      <c r="E16" s="4" t="str">
        <f>VLOOKUP(A16,HOP!A:L,12,0)</f>
        <v>122.40</v>
      </c>
      <c r="F16" s="4" t="str">
        <f>VLOOKUP(A16,HOP!A:C,3,0)</f>
        <v>3781158</v>
      </c>
      <c r="G16" s="4">
        <f t="shared" si="0"/>
        <v>0</v>
      </c>
      <c r="H16" s="4" t="str">
        <f t="shared" si="1"/>
        <v>，3781158</v>
      </c>
      <c r="I16" s="4" t="str">
        <f>VLOOKUP(A16,HOP!A:U,21,0)</f>
        <v>直采</v>
      </c>
    </row>
    <row r="17" s="4" customFormat="1" spans="1:9">
      <c r="A17" s="6">
        <v>999226041267036</v>
      </c>
      <c r="B17" s="7">
        <v>45152</v>
      </c>
      <c r="C17" s="7">
        <v>45153</v>
      </c>
      <c r="D17" s="4">
        <v>122.4</v>
      </c>
      <c r="E17" s="4" t="str">
        <f>VLOOKUP(A17,HOP!A:L,12,0)</f>
        <v>122.40</v>
      </c>
      <c r="F17" s="4" t="str">
        <f>VLOOKUP(A17,HOP!A:C,3,0)</f>
        <v>3781318</v>
      </c>
      <c r="G17" s="4">
        <f t="shared" si="0"/>
        <v>0</v>
      </c>
      <c r="H17" s="4" t="str">
        <f t="shared" si="1"/>
        <v>，3781318</v>
      </c>
      <c r="I17" s="4" t="str">
        <f>VLOOKUP(A17,HOP!A:U,21,0)</f>
        <v>直采</v>
      </c>
    </row>
    <row r="18" s="4" customFormat="1" spans="1:9">
      <c r="A18" s="6">
        <v>999226041352069</v>
      </c>
      <c r="B18" s="7">
        <v>45152</v>
      </c>
      <c r="C18" s="7">
        <v>45153</v>
      </c>
      <c r="D18" s="4">
        <v>122.4</v>
      </c>
      <c r="E18" s="4" t="str">
        <f>VLOOKUP(A18,HOP!A:L,12,0)</f>
        <v>122.40</v>
      </c>
      <c r="F18" s="4" t="str">
        <f>VLOOKUP(A18,HOP!A:C,3,0)</f>
        <v>3781334</v>
      </c>
      <c r="G18" s="4">
        <f t="shared" si="0"/>
        <v>0</v>
      </c>
      <c r="H18" s="4" t="str">
        <f t="shared" si="1"/>
        <v>，3781334</v>
      </c>
      <c r="I18" s="4" t="str">
        <f>VLOOKUP(A18,HOP!A:U,21,0)</f>
        <v>直采</v>
      </c>
    </row>
    <row r="19" s="4" customFormat="1" spans="1:9">
      <c r="A19" s="6">
        <v>999226041451904</v>
      </c>
      <c r="B19" s="7">
        <v>45152</v>
      </c>
      <c r="C19" s="7">
        <v>45153</v>
      </c>
      <c r="D19" s="4">
        <v>122.4</v>
      </c>
      <c r="E19" s="4" t="str">
        <f>VLOOKUP(A19,HOP!A:L,12,0)</f>
        <v>122.40</v>
      </c>
      <c r="F19" s="4" t="str">
        <f>VLOOKUP(A19,HOP!A:C,3,0)</f>
        <v>3781359</v>
      </c>
      <c r="G19" s="4">
        <f t="shared" si="0"/>
        <v>0</v>
      </c>
      <c r="H19" s="4" t="str">
        <f t="shared" si="1"/>
        <v>，3781359</v>
      </c>
      <c r="I19" s="4" t="str">
        <f>VLOOKUP(A19,HOP!A:U,21,0)</f>
        <v>直采</v>
      </c>
    </row>
    <row r="20" s="4" customFormat="1" hidden="1" spans="1:10">
      <c r="A20" s="10" t="s">
        <v>217</v>
      </c>
      <c r="B20" s="7">
        <v>45152</v>
      </c>
      <c r="C20" s="7">
        <v>45153</v>
      </c>
      <c r="D20" s="4">
        <v>246.38</v>
      </c>
      <c r="E20" s="4">
        <v>246.38</v>
      </c>
      <c r="F20" s="9" t="s">
        <v>218</v>
      </c>
      <c r="G20" s="4">
        <f t="shared" si="0"/>
        <v>0</v>
      </c>
      <c r="H20" s="4" t="str">
        <f t="shared" si="1"/>
        <v>，202308141846590021</v>
      </c>
      <c r="I20" s="4" t="e">
        <f>VLOOKUP(A20,HOP!A:U,21,0)</f>
        <v>#N/A</v>
      </c>
      <c r="J20" s="4">
        <v>8.14</v>
      </c>
    </row>
    <row r="21" s="4" customFormat="1" hidden="1" spans="1:10">
      <c r="A21" s="10" t="s">
        <v>219</v>
      </c>
      <c r="B21" s="7">
        <v>45152</v>
      </c>
      <c r="C21" s="7">
        <v>45153</v>
      </c>
      <c r="D21" s="4">
        <v>262.56</v>
      </c>
      <c r="E21" s="4">
        <v>262.56</v>
      </c>
      <c r="F21" s="9" t="s">
        <v>220</v>
      </c>
      <c r="G21" s="4">
        <f t="shared" si="0"/>
        <v>0</v>
      </c>
      <c r="H21" s="4" t="str">
        <f t="shared" si="1"/>
        <v>，202308150926300049</v>
      </c>
      <c r="I21" s="4" t="e">
        <f>VLOOKUP(A21,HOP!A:U,21,0)</f>
        <v>#N/A</v>
      </c>
      <c r="J21" s="4">
        <v>8.15</v>
      </c>
    </row>
    <row r="22" s="4" customFormat="1" hidden="1" spans="1:10">
      <c r="A22" s="10" t="s">
        <v>221</v>
      </c>
      <c r="B22" s="7">
        <v>45152</v>
      </c>
      <c r="C22" s="7">
        <v>45153</v>
      </c>
      <c r="D22" s="4">
        <v>262.56</v>
      </c>
      <c r="E22" s="4">
        <v>262.56</v>
      </c>
      <c r="F22" s="9" t="s">
        <v>222</v>
      </c>
      <c r="G22" s="4">
        <f t="shared" si="0"/>
        <v>0</v>
      </c>
      <c r="H22" s="4" t="str">
        <f t="shared" si="1"/>
        <v>，202308150924300049</v>
      </c>
      <c r="I22" s="4" t="e">
        <f>VLOOKUP(A22,HOP!A:U,21,0)</f>
        <v>#N/A</v>
      </c>
      <c r="J22" s="4">
        <v>8.15</v>
      </c>
    </row>
    <row r="23" s="4" customFormat="1" hidden="1" spans="1:10">
      <c r="A23" s="10" t="s">
        <v>223</v>
      </c>
      <c r="B23" s="7">
        <v>45152</v>
      </c>
      <c r="C23" s="7">
        <v>45153</v>
      </c>
      <c r="D23" s="4">
        <v>229.29</v>
      </c>
      <c r="E23" s="4">
        <v>229.3</v>
      </c>
      <c r="F23" s="9" t="s">
        <v>224</v>
      </c>
      <c r="G23" s="4">
        <f t="shared" si="0"/>
        <v>-0.0100000000000193</v>
      </c>
      <c r="H23" s="4" t="str">
        <f t="shared" si="1"/>
        <v>，202308141852370021</v>
      </c>
      <c r="I23" s="4" t="e">
        <f>VLOOKUP(A23,HOP!A:U,21,0)</f>
        <v>#N/A</v>
      </c>
      <c r="J23" s="4">
        <v>8.14</v>
      </c>
    </row>
    <row r="24" s="4" customFormat="1" hidden="1" spans="1:10">
      <c r="A24" s="10" t="s">
        <v>225</v>
      </c>
      <c r="B24" s="7">
        <v>45152</v>
      </c>
      <c r="C24" s="7">
        <v>45153</v>
      </c>
      <c r="D24" s="4">
        <v>262.56</v>
      </c>
      <c r="E24" s="4">
        <v>262.56</v>
      </c>
      <c r="F24" s="9" t="s">
        <v>226</v>
      </c>
      <c r="G24" s="4">
        <f t="shared" si="0"/>
        <v>0</v>
      </c>
      <c r="H24" s="4" t="str">
        <f t="shared" si="1"/>
        <v>，202308150922490049</v>
      </c>
      <c r="I24" s="4" t="e">
        <f>VLOOKUP(A24,HOP!A:U,21,0)</f>
        <v>#N/A</v>
      </c>
      <c r="J24" s="4">
        <v>8.15</v>
      </c>
    </row>
    <row r="25" s="4" customFormat="1" spans="1:9">
      <c r="A25" s="6">
        <v>999226041669685</v>
      </c>
      <c r="B25" s="7">
        <v>45152</v>
      </c>
      <c r="C25" s="7">
        <v>45153</v>
      </c>
      <c r="D25" s="4">
        <v>122.4</v>
      </c>
      <c r="E25" s="4" t="str">
        <f>VLOOKUP(A25,HOP!A:L,12,0)</f>
        <v>122.40</v>
      </c>
      <c r="F25" s="4" t="str">
        <f>VLOOKUP(A25,HOP!A:C,3,0)</f>
        <v>3781410</v>
      </c>
      <c r="G25" s="4">
        <f t="shared" si="0"/>
        <v>0</v>
      </c>
      <c r="H25" s="4" t="str">
        <f t="shared" si="1"/>
        <v>，3781410</v>
      </c>
      <c r="I25" s="4" t="str">
        <f>VLOOKUP(A25,HOP!A:U,21,0)</f>
        <v>直采</v>
      </c>
    </row>
    <row r="26" s="4" customFormat="1" hidden="1" spans="1:10">
      <c r="A26" s="10" t="s">
        <v>227</v>
      </c>
      <c r="B26" s="7">
        <v>45152</v>
      </c>
      <c r="C26" s="7">
        <v>45153</v>
      </c>
      <c r="D26" s="4">
        <v>229.29</v>
      </c>
      <c r="E26" s="4">
        <v>229.3</v>
      </c>
      <c r="F26" s="9" t="s">
        <v>228</v>
      </c>
      <c r="G26" s="4">
        <f t="shared" si="0"/>
        <v>-0.0100000000000193</v>
      </c>
      <c r="H26" s="4" t="str">
        <f t="shared" si="1"/>
        <v>，202308142023280076</v>
      </c>
      <c r="I26" s="4" t="e">
        <f>VLOOKUP(A26,HOP!A:U,21,0)</f>
        <v>#N/A</v>
      </c>
      <c r="J26" s="4">
        <v>8.14</v>
      </c>
    </row>
    <row r="27" s="4" customFormat="1" spans="1:9">
      <c r="A27" s="6">
        <v>999226041770574</v>
      </c>
      <c r="B27" s="7">
        <v>45152</v>
      </c>
      <c r="C27" s="7">
        <v>45153</v>
      </c>
      <c r="D27" s="4">
        <v>122.4</v>
      </c>
      <c r="E27" s="4" t="str">
        <f>VLOOKUP(A27,HOP!A:L,12,0)</f>
        <v>122.40</v>
      </c>
      <c r="F27" s="4" t="str">
        <f>VLOOKUP(A27,HOP!A:C,3,0)</f>
        <v>3781431</v>
      </c>
      <c r="G27" s="4">
        <f t="shared" si="0"/>
        <v>0</v>
      </c>
      <c r="H27" s="4" t="str">
        <f t="shared" si="1"/>
        <v>，3781431</v>
      </c>
      <c r="I27" s="4" t="str">
        <f>VLOOKUP(A27,HOP!A:U,21,0)</f>
        <v>直采</v>
      </c>
    </row>
    <row r="28" s="4" customFormat="1" hidden="1" spans="1:10">
      <c r="A28" s="10" t="s">
        <v>229</v>
      </c>
      <c r="B28" s="7">
        <v>45152</v>
      </c>
      <c r="C28" s="7">
        <v>45153</v>
      </c>
      <c r="D28" s="4">
        <v>262.5</v>
      </c>
      <c r="E28" s="4">
        <v>262.5</v>
      </c>
      <c r="F28" s="9" t="s">
        <v>230</v>
      </c>
      <c r="G28" s="4">
        <f t="shared" si="0"/>
        <v>0</v>
      </c>
      <c r="H28" s="4" t="str">
        <f t="shared" si="1"/>
        <v>，202308150940130049</v>
      </c>
      <c r="I28" s="4" t="e">
        <f>VLOOKUP(A28,HOP!A:U,21,0)</f>
        <v>#N/A</v>
      </c>
      <c r="J28" s="4">
        <v>8.15</v>
      </c>
    </row>
    <row r="29" s="4" customFormat="1" hidden="1" spans="1:10">
      <c r="A29" s="10" t="s">
        <v>231</v>
      </c>
      <c r="B29" s="7">
        <v>45152</v>
      </c>
      <c r="C29" s="7">
        <v>45153</v>
      </c>
      <c r="D29" s="4">
        <v>246.38</v>
      </c>
      <c r="E29" s="4">
        <v>246.38</v>
      </c>
      <c r="F29" s="9" t="s">
        <v>232</v>
      </c>
      <c r="G29" s="4">
        <f t="shared" si="0"/>
        <v>0</v>
      </c>
      <c r="H29" s="4" t="str">
        <f t="shared" si="1"/>
        <v>，202308150920440049</v>
      </c>
      <c r="I29" s="4" t="e">
        <f>VLOOKUP(A29,HOP!A:U,21,0)</f>
        <v>#N/A</v>
      </c>
      <c r="J29" s="4">
        <v>8.15</v>
      </c>
    </row>
    <row r="30" s="4" customFormat="1" spans="1:9">
      <c r="A30" s="6">
        <v>999226041930429</v>
      </c>
      <c r="B30" s="7">
        <v>45152</v>
      </c>
      <c r="C30" s="7">
        <v>45153</v>
      </c>
      <c r="D30" s="4">
        <v>122.4</v>
      </c>
      <c r="E30" s="4" t="str">
        <f>VLOOKUP(A30,HOP!A:L,12,0)</f>
        <v>122.40</v>
      </c>
      <c r="F30" s="4" t="str">
        <f>VLOOKUP(A30,HOP!A:C,3,0)</f>
        <v>3781638</v>
      </c>
      <c r="G30" s="4">
        <f t="shared" si="0"/>
        <v>0</v>
      </c>
      <c r="H30" s="4" t="str">
        <f t="shared" si="1"/>
        <v>，3781638</v>
      </c>
      <c r="I30" s="4" t="str">
        <f>VLOOKUP(A30,HOP!A:U,21,0)</f>
        <v>直采</v>
      </c>
    </row>
    <row r="31" s="4" customFormat="1" hidden="1" spans="1:10">
      <c r="A31" s="10" t="s">
        <v>233</v>
      </c>
      <c r="B31" s="7">
        <v>45152</v>
      </c>
      <c r="C31" s="7">
        <v>45153</v>
      </c>
      <c r="D31" s="4">
        <v>245</v>
      </c>
      <c r="E31" s="4">
        <v>245</v>
      </c>
      <c r="F31" s="9" t="s">
        <v>234</v>
      </c>
      <c r="G31" s="4">
        <f t="shared" si="0"/>
        <v>0</v>
      </c>
      <c r="H31" s="4" t="str">
        <f t="shared" si="1"/>
        <v>，202308142034310076</v>
      </c>
      <c r="I31" s="4" t="e">
        <f>VLOOKUP(A31,HOP!A:U,21,0)</f>
        <v>#N/A</v>
      </c>
      <c r="J31" s="4">
        <v>8.14</v>
      </c>
    </row>
    <row r="32" s="4" customFormat="1" hidden="1" spans="1:10">
      <c r="A32" s="10" t="s">
        <v>235</v>
      </c>
      <c r="B32" s="7">
        <v>45152</v>
      </c>
      <c r="C32" s="7">
        <v>45153</v>
      </c>
      <c r="D32" s="4">
        <v>245</v>
      </c>
      <c r="E32" s="4">
        <v>245</v>
      </c>
      <c r="F32" s="9" t="s">
        <v>236</v>
      </c>
      <c r="G32" s="4">
        <f t="shared" si="0"/>
        <v>0</v>
      </c>
      <c r="H32" s="4" t="str">
        <f t="shared" si="1"/>
        <v>，202308142036190076</v>
      </c>
      <c r="I32" s="4" t="e">
        <f>VLOOKUP(A32,HOP!A:U,21,0)</f>
        <v>#N/A</v>
      </c>
      <c r="J32" s="4">
        <v>8.14</v>
      </c>
    </row>
    <row r="33" s="4" customFormat="1" hidden="1" spans="1:10">
      <c r="A33" s="10" t="s">
        <v>237</v>
      </c>
      <c r="B33" s="7">
        <v>45152</v>
      </c>
      <c r="C33" s="7">
        <v>45153</v>
      </c>
      <c r="D33" s="4">
        <v>280</v>
      </c>
      <c r="E33" s="4">
        <v>280</v>
      </c>
      <c r="F33" s="9" t="s">
        <v>238</v>
      </c>
      <c r="G33" s="4">
        <f t="shared" si="0"/>
        <v>0</v>
      </c>
      <c r="H33" s="4" t="str">
        <f t="shared" si="1"/>
        <v>，202308150907160020</v>
      </c>
      <c r="I33" s="4" t="e">
        <f>VLOOKUP(A33,HOP!A:U,21,0)</f>
        <v>#N/A</v>
      </c>
      <c r="J33" s="4">
        <v>8.15</v>
      </c>
    </row>
    <row r="34" s="4" customFormat="1" spans="1:9">
      <c r="A34" s="6">
        <v>999226044395266</v>
      </c>
      <c r="B34" s="7">
        <v>45152</v>
      </c>
      <c r="C34" s="7">
        <v>45153</v>
      </c>
      <c r="D34" s="4">
        <v>122.4</v>
      </c>
      <c r="E34" s="4" t="str">
        <f>VLOOKUP(A34,HOP!A:L,12,0)</f>
        <v>122.40</v>
      </c>
      <c r="F34" s="4" t="str">
        <f>VLOOKUP(A34,HOP!A:C,3,0)</f>
        <v>3781658</v>
      </c>
      <c r="G34" s="4">
        <f t="shared" si="0"/>
        <v>0</v>
      </c>
      <c r="H34" s="4" t="str">
        <f t="shared" si="1"/>
        <v>，3781658</v>
      </c>
      <c r="I34" s="4" t="str">
        <f>VLOOKUP(A34,HOP!A:U,21,0)</f>
        <v>直采</v>
      </c>
    </row>
    <row r="35" s="4" customFormat="1" spans="1:9">
      <c r="A35" s="6">
        <v>999226044584600</v>
      </c>
      <c r="B35" s="7">
        <v>45152</v>
      </c>
      <c r="C35" s="7">
        <v>45153</v>
      </c>
      <c r="D35" s="4">
        <v>122.4</v>
      </c>
      <c r="E35" s="4" t="str">
        <f>VLOOKUP(A35,HOP!A:L,12,0)</f>
        <v>122.40</v>
      </c>
      <c r="F35" s="4" t="str">
        <f>VLOOKUP(A35,HOP!A:C,3,0)</f>
        <v>3781664</v>
      </c>
      <c r="G35" s="4">
        <f t="shared" ref="G35:G66" si="2">D35-E35</f>
        <v>0</v>
      </c>
      <c r="H35" s="4" t="str">
        <f t="shared" ref="H35:H66" si="3">$H$1&amp;F35</f>
        <v>，3781664</v>
      </c>
      <c r="I35" s="4" t="str">
        <f>VLOOKUP(A35,HOP!A:U,21,0)</f>
        <v>直采</v>
      </c>
    </row>
    <row r="36" s="4" customFormat="1" hidden="1" spans="1:10">
      <c r="A36" s="10" t="s">
        <v>239</v>
      </c>
      <c r="B36" s="7">
        <v>45152</v>
      </c>
      <c r="C36" s="7">
        <v>45153</v>
      </c>
      <c r="D36" s="4">
        <v>229.29</v>
      </c>
      <c r="E36" s="4">
        <v>229.3</v>
      </c>
      <c r="F36" s="9" t="s">
        <v>240</v>
      </c>
      <c r="G36" s="4">
        <f t="shared" si="2"/>
        <v>-0.0100000000000193</v>
      </c>
      <c r="H36" s="4" t="str">
        <f t="shared" si="3"/>
        <v>，202308142051540076</v>
      </c>
      <c r="I36" s="4" t="e">
        <f>VLOOKUP(A36,HOP!A:U,21,0)</f>
        <v>#N/A</v>
      </c>
      <c r="J36" s="4">
        <v>8.14</v>
      </c>
    </row>
    <row r="37" s="4" customFormat="1" hidden="1" spans="1:10">
      <c r="A37" s="10" t="s">
        <v>241</v>
      </c>
      <c r="B37" s="7">
        <v>45152</v>
      </c>
      <c r="C37" s="7">
        <v>45153</v>
      </c>
      <c r="D37" s="4">
        <v>229.29</v>
      </c>
      <c r="E37" s="4">
        <v>229.3</v>
      </c>
      <c r="F37" s="9" t="s">
        <v>242</v>
      </c>
      <c r="G37" s="4">
        <f t="shared" si="2"/>
        <v>-0.0100000000000193</v>
      </c>
      <c r="H37" s="4" t="str">
        <f t="shared" si="3"/>
        <v>，202308142024150071</v>
      </c>
      <c r="I37" s="4" t="e">
        <f>VLOOKUP(A37,HOP!A:U,21,0)</f>
        <v>#N/A</v>
      </c>
      <c r="J37" s="4">
        <v>8.14</v>
      </c>
    </row>
    <row r="38" s="4" customFormat="1" spans="1:9">
      <c r="A38" s="6">
        <v>999226045931215</v>
      </c>
      <c r="B38" s="7">
        <v>45152</v>
      </c>
      <c r="C38" s="7">
        <v>45153</v>
      </c>
      <c r="D38" s="4">
        <v>122.4</v>
      </c>
      <c r="E38" s="4" t="str">
        <f>VLOOKUP(A38,HOP!A:L,12,0)</f>
        <v>122.40</v>
      </c>
      <c r="F38" s="4" t="str">
        <f>VLOOKUP(A38,HOP!A:C,3,0)</f>
        <v>3781731</v>
      </c>
      <c r="G38" s="4">
        <f t="shared" si="2"/>
        <v>0</v>
      </c>
      <c r="H38" s="4" t="str">
        <f t="shared" si="3"/>
        <v>，3781731</v>
      </c>
      <c r="I38" s="4" t="str">
        <f>VLOOKUP(A38,HOP!A:U,21,0)</f>
        <v>直采</v>
      </c>
    </row>
    <row r="39" s="4" customFormat="1" hidden="1" spans="1:10">
      <c r="A39" s="6">
        <v>26045910935</v>
      </c>
      <c r="B39" s="7">
        <v>45152</v>
      </c>
      <c r="C39" s="7">
        <v>45153</v>
      </c>
      <c r="D39" s="4">
        <v>229.29</v>
      </c>
      <c r="E39" s="4">
        <v>229.3</v>
      </c>
      <c r="F39" s="9" t="s">
        <v>243</v>
      </c>
      <c r="G39" s="4">
        <f t="shared" si="2"/>
        <v>-0.0100000000000193</v>
      </c>
      <c r="H39" s="4" t="str">
        <f t="shared" si="3"/>
        <v>，202308142042270071</v>
      </c>
      <c r="I39" s="4" t="e">
        <f>VLOOKUP(A39,HOP!A:U,21,0)</f>
        <v>#N/A</v>
      </c>
      <c r="J39" s="4">
        <v>8.14</v>
      </c>
    </row>
    <row r="40" s="4" customFormat="1" spans="1:9">
      <c r="A40" s="6">
        <v>999226045959662</v>
      </c>
      <c r="B40" s="7">
        <v>45152</v>
      </c>
      <c r="C40" s="7">
        <v>45153</v>
      </c>
      <c r="D40" s="4">
        <v>122.4</v>
      </c>
      <c r="E40" s="4" t="str">
        <f>VLOOKUP(A40,HOP!A:L,12,0)</f>
        <v>122.40</v>
      </c>
      <c r="F40" s="4" t="str">
        <f>VLOOKUP(A40,HOP!A:C,3,0)</f>
        <v>3781736</v>
      </c>
      <c r="G40" s="4">
        <f t="shared" si="2"/>
        <v>0</v>
      </c>
      <c r="H40" s="4" t="str">
        <f t="shared" si="3"/>
        <v>，3781736</v>
      </c>
      <c r="I40" s="4" t="str">
        <f>VLOOKUP(A40,HOP!A:U,21,0)</f>
        <v>直采</v>
      </c>
    </row>
    <row r="41" s="4" customFormat="1" hidden="1" spans="1:10">
      <c r="A41" s="10" t="s">
        <v>244</v>
      </c>
      <c r="B41" s="7">
        <v>45152</v>
      </c>
      <c r="C41" s="7">
        <v>45153</v>
      </c>
      <c r="D41" s="4">
        <v>262.56</v>
      </c>
      <c r="E41" s="4">
        <v>262.56</v>
      </c>
      <c r="F41" s="9" t="s">
        <v>245</v>
      </c>
      <c r="G41" s="4">
        <f t="shared" si="2"/>
        <v>0</v>
      </c>
      <c r="H41" s="4" t="str">
        <f t="shared" si="3"/>
        <v>，202308150914580049</v>
      </c>
      <c r="I41" s="4" t="e">
        <f>VLOOKUP(A41,HOP!A:U,21,0)</f>
        <v>#N/A</v>
      </c>
      <c r="J41" s="4">
        <v>8.15</v>
      </c>
    </row>
    <row r="42" s="4" customFormat="1" hidden="1" spans="1:10">
      <c r="A42" s="10" t="s">
        <v>246</v>
      </c>
      <c r="B42" s="7">
        <v>45152</v>
      </c>
      <c r="C42" s="7">
        <v>45153</v>
      </c>
      <c r="D42" s="4">
        <v>229.29</v>
      </c>
      <c r="E42" s="4">
        <v>229.3</v>
      </c>
      <c r="F42" s="9" t="s">
        <v>247</v>
      </c>
      <c r="G42" s="4">
        <f t="shared" si="2"/>
        <v>-0.0100000000000193</v>
      </c>
      <c r="H42" s="4" t="str">
        <f t="shared" si="3"/>
        <v>，202308142048150071</v>
      </c>
      <c r="I42" s="4" t="e">
        <f>VLOOKUP(A42,HOP!A:U,21,0)</f>
        <v>#N/A</v>
      </c>
      <c r="J42" s="4">
        <v>8.14</v>
      </c>
    </row>
    <row r="43" s="4" customFormat="1" spans="1:9">
      <c r="A43" s="6">
        <v>999226046154055</v>
      </c>
      <c r="B43" s="7">
        <v>45152</v>
      </c>
      <c r="C43" s="7">
        <v>45153</v>
      </c>
      <c r="D43" s="4">
        <v>122.4</v>
      </c>
      <c r="E43" s="4" t="str">
        <f>VLOOKUP(A43,HOP!A:L,12,0)</f>
        <v>122.40</v>
      </c>
      <c r="F43" s="4" t="str">
        <f>VLOOKUP(A43,HOP!A:C,3,0)</f>
        <v>3781755</v>
      </c>
      <c r="G43" s="4">
        <f t="shared" si="2"/>
        <v>0</v>
      </c>
      <c r="H43" s="4" t="str">
        <f t="shared" si="3"/>
        <v>，3781755</v>
      </c>
      <c r="I43" s="4" t="str">
        <f>VLOOKUP(A43,HOP!A:U,21,0)</f>
        <v>直采</v>
      </c>
    </row>
    <row r="44" s="4" customFormat="1" hidden="1" spans="1:10">
      <c r="A44" s="10" t="s">
        <v>248</v>
      </c>
      <c r="B44" s="7">
        <v>45152</v>
      </c>
      <c r="C44" s="7">
        <v>45153</v>
      </c>
      <c r="D44" s="4">
        <v>262.56</v>
      </c>
      <c r="E44" s="4">
        <v>262.56</v>
      </c>
      <c r="F44" s="9" t="s">
        <v>249</v>
      </c>
      <c r="G44" s="4">
        <f t="shared" si="2"/>
        <v>0</v>
      </c>
      <c r="H44" s="4" t="str">
        <f t="shared" si="3"/>
        <v>，202308150911270049</v>
      </c>
      <c r="I44" s="4" t="e">
        <f>VLOOKUP(A44,HOP!A:U,21,0)</f>
        <v>#N/A</v>
      </c>
      <c r="J44" s="4">
        <v>8.15</v>
      </c>
    </row>
    <row r="45" s="4" customFormat="1" hidden="1" spans="1:9">
      <c r="A45" s="6">
        <v>999226046509042</v>
      </c>
      <c r="B45" s="7">
        <v>45152</v>
      </c>
      <c r="C45" s="7">
        <v>45153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10">
      <c r="A46" s="10" t="s">
        <v>250</v>
      </c>
      <c r="B46" s="7">
        <v>45152</v>
      </c>
      <c r="C46" s="7">
        <v>45153</v>
      </c>
      <c r="D46" s="4">
        <v>130</v>
      </c>
      <c r="E46" s="4">
        <v>130</v>
      </c>
      <c r="F46" s="9" t="s">
        <v>251</v>
      </c>
      <c r="G46" s="4">
        <f t="shared" si="2"/>
        <v>0</v>
      </c>
      <c r="H46" s="4" t="str">
        <f t="shared" si="3"/>
        <v>，202308151008310049</v>
      </c>
      <c r="I46" s="4" t="e">
        <f>VLOOKUP(A46,HOP!A:U,21,0)</f>
        <v>#N/A</v>
      </c>
      <c r="J46" s="4">
        <v>8.15</v>
      </c>
    </row>
    <row r="47" s="4" customFormat="1" hidden="1" spans="1:10">
      <c r="A47" s="10" t="s">
        <v>252</v>
      </c>
      <c r="B47" s="7">
        <v>45152</v>
      </c>
      <c r="C47" s="7">
        <v>45153</v>
      </c>
      <c r="D47" s="4">
        <v>130</v>
      </c>
      <c r="E47" s="4">
        <v>130</v>
      </c>
      <c r="F47" s="9" t="s">
        <v>253</v>
      </c>
      <c r="G47" s="4">
        <f t="shared" si="2"/>
        <v>0</v>
      </c>
      <c r="H47" s="4" t="str">
        <f t="shared" si="3"/>
        <v>，202308151007000049</v>
      </c>
      <c r="I47" s="4" t="e">
        <f>VLOOKUP(A47,HOP!A:U,21,0)</f>
        <v>#N/A</v>
      </c>
      <c r="J47" s="4">
        <v>8.15</v>
      </c>
    </row>
    <row r="48" s="4" customFormat="1" hidden="1" spans="1:10">
      <c r="A48" s="10" t="s">
        <v>254</v>
      </c>
      <c r="B48" s="7">
        <v>45152</v>
      </c>
      <c r="C48" s="7">
        <v>45153</v>
      </c>
      <c r="D48" s="4">
        <v>130</v>
      </c>
      <c r="E48" s="4">
        <v>130</v>
      </c>
      <c r="F48" s="9" t="s">
        <v>255</v>
      </c>
      <c r="G48" s="4">
        <f t="shared" si="2"/>
        <v>0</v>
      </c>
      <c r="H48" s="4" t="str">
        <f t="shared" si="3"/>
        <v>，202308151006340049</v>
      </c>
      <c r="I48" s="4" t="e">
        <f>VLOOKUP(A48,HOP!A:U,21,0)</f>
        <v>#N/A</v>
      </c>
      <c r="J48" s="4">
        <v>8.15</v>
      </c>
    </row>
    <row r="49" s="4" customFormat="1" hidden="1" spans="1:10">
      <c r="A49" s="10" t="s">
        <v>256</v>
      </c>
      <c r="B49" s="7">
        <v>45152</v>
      </c>
      <c r="C49" s="7">
        <v>45153</v>
      </c>
      <c r="D49" s="4">
        <v>130</v>
      </c>
      <c r="E49" s="4">
        <v>130</v>
      </c>
      <c r="F49" s="9" t="s">
        <v>257</v>
      </c>
      <c r="G49" s="4">
        <f t="shared" si="2"/>
        <v>0</v>
      </c>
      <c r="H49" s="4" t="str">
        <f t="shared" si="3"/>
        <v>，202308151006040049</v>
      </c>
      <c r="I49" s="4" t="e">
        <f>VLOOKUP(A49,HOP!A:U,21,0)</f>
        <v>#N/A</v>
      </c>
      <c r="J49" s="4">
        <v>8.15</v>
      </c>
    </row>
    <row r="50" s="4" customFormat="1" hidden="1" spans="1:10">
      <c r="A50" s="6">
        <v>26046861161</v>
      </c>
      <c r="B50" s="7">
        <v>45152</v>
      </c>
      <c r="C50" s="7">
        <v>45153</v>
      </c>
      <c r="D50" s="4">
        <v>130</v>
      </c>
      <c r="E50" s="4">
        <v>130</v>
      </c>
      <c r="F50" s="9" t="s">
        <v>258</v>
      </c>
      <c r="G50" s="4">
        <f t="shared" si="2"/>
        <v>0</v>
      </c>
      <c r="H50" s="4" t="str">
        <f t="shared" si="3"/>
        <v>，202308151005340049</v>
      </c>
      <c r="I50" s="4" t="e">
        <f>VLOOKUP(A50,HOP!A:U,21,0)</f>
        <v>#N/A</v>
      </c>
      <c r="J50" s="4">
        <v>8.15</v>
      </c>
    </row>
    <row r="51" s="4" customFormat="1" hidden="1" spans="1:10">
      <c r="A51" s="10" t="s">
        <v>259</v>
      </c>
      <c r="B51" s="7">
        <v>45152</v>
      </c>
      <c r="C51" s="7">
        <v>45153</v>
      </c>
      <c r="D51" s="4">
        <v>130</v>
      </c>
      <c r="E51" s="4">
        <v>130</v>
      </c>
      <c r="F51" s="9" t="s">
        <v>260</v>
      </c>
      <c r="G51" s="4">
        <f t="shared" si="2"/>
        <v>0</v>
      </c>
      <c r="H51" s="4" t="str">
        <f t="shared" si="3"/>
        <v>，202308151004540049</v>
      </c>
      <c r="I51" s="4" t="e">
        <f>VLOOKUP(A51,HOP!A:U,21,0)</f>
        <v>#N/A</v>
      </c>
      <c r="J51" s="4">
        <v>8.15</v>
      </c>
    </row>
    <row r="52" s="4" customFormat="1" spans="1:9">
      <c r="A52" s="6">
        <v>999226047298500</v>
      </c>
      <c r="B52" s="7">
        <v>45152</v>
      </c>
      <c r="C52" s="7">
        <v>45153</v>
      </c>
      <c r="D52" s="4">
        <v>122.4</v>
      </c>
      <c r="E52" s="4" t="str">
        <f>VLOOKUP(A52,HOP!A:L,12,0)</f>
        <v>122.40</v>
      </c>
      <c r="F52" s="4" t="str">
        <f>VLOOKUP(A52,HOP!A:C,3,0)</f>
        <v>3782021</v>
      </c>
      <c r="G52" s="4">
        <f t="shared" si="2"/>
        <v>0</v>
      </c>
      <c r="H52" s="4" t="str">
        <f t="shared" si="3"/>
        <v>，3782021</v>
      </c>
      <c r="I52" s="4" t="str">
        <f>VLOOKUP(A52,HOP!A:U,21,0)</f>
        <v>直采</v>
      </c>
    </row>
    <row r="53" s="4" customFormat="1" hidden="1" spans="1:10">
      <c r="A53" s="10" t="s">
        <v>261</v>
      </c>
      <c r="B53" s="7">
        <v>45152</v>
      </c>
      <c r="C53" s="7">
        <v>45153</v>
      </c>
      <c r="D53" s="4">
        <v>130</v>
      </c>
      <c r="E53" s="4">
        <v>130</v>
      </c>
      <c r="F53" s="9" t="s">
        <v>262</v>
      </c>
      <c r="G53" s="4">
        <f t="shared" si="2"/>
        <v>0</v>
      </c>
      <c r="H53" s="4" t="str">
        <f t="shared" si="3"/>
        <v>，202308151004240049</v>
      </c>
      <c r="I53" s="4" t="e">
        <f>VLOOKUP(A53,HOP!A:U,21,0)</f>
        <v>#N/A</v>
      </c>
      <c r="J53" s="4">
        <v>8.15</v>
      </c>
    </row>
    <row r="54" s="4" customFormat="1" hidden="1" spans="1:10">
      <c r="A54" s="10" t="s">
        <v>263</v>
      </c>
      <c r="B54" s="7">
        <v>45152</v>
      </c>
      <c r="C54" s="7">
        <v>45153</v>
      </c>
      <c r="D54" s="4">
        <v>130</v>
      </c>
      <c r="E54" s="4">
        <v>130</v>
      </c>
      <c r="F54" s="9" t="s">
        <v>264</v>
      </c>
      <c r="G54" s="4">
        <f t="shared" si="2"/>
        <v>0</v>
      </c>
      <c r="H54" s="4" t="str">
        <f t="shared" si="3"/>
        <v>，202308151003530049</v>
      </c>
      <c r="I54" s="4" t="e">
        <f>VLOOKUP(A54,HOP!A:U,21,0)</f>
        <v>#N/A</v>
      </c>
      <c r="J54" s="4">
        <v>8.15</v>
      </c>
    </row>
    <row r="55" s="4" customFormat="1" hidden="1" spans="1:10">
      <c r="A55" s="10" t="s">
        <v>265</v>
      </c>
      <c r="B55" s="7">
        <v>45152</v>
      </c>
      <c r="C55" s="7">
        <v>45153</v>
      </c>
      <c r="D55" s="4">
        <v>262.56</v>
      </c>
      <c r="E55" s="4">
        <v>262.56</v>
      </c>
      <c r="F55" s="9" t="s">
        <v>266</v>
      </c>
      <c r="G55" s="4">
        <f t="shared" si="2"/>
        <v>0</v>
      </c>
      <c r="H55" s="4" t="str">
        <f t="shared" si="3"/>
        <v>，202308150906270049</v>
      </c>
      <c r="I55" s="4" t="e">
        <f>VLOOKUP(A55,HOP!A:U,21,0)</f>
        <v>#N/A</v>
      </c>
      <c r="J55" s="4">
        <v>8.15</v>
      </c>
    </row>
    <row r="56" s="4" customFormat="1" hidden="1" spans="1:10">
      <c r="A56" s="10" t="s">
        <v>267</v>
      </c>
      <c r="B56" s="7">
        <v>45152</v>
      </c>
      <c r="C56" s="7">
        <v>45153</v>
      </c>
      <c r="D56" s="4">
        <v>130</v>
      </c>
      <c r="E56" s="4">
        <v>130</v>
      </c>
      <c r="F56" s="9" t="s">
        <v>268</v>
      </c>
      <c r="G56" s="4">
        <f t="shared" si="2"/>
        <v>0</v>
      </c>
      <c r="H56" s="4" t="str">
        <f t="shared" si="3"/>
        <v>，202308151003230049</v>
      </c>
      <c r="I56" s="4" t="e">
        <f>VLOOKUP(A56,HOP!A:U,21,0)</f>
        <v>#N/A</v>
      </c>
      <c r="J56" s="4">
        <v>8.15</v>
      </c>
    </row>
    <row r="57" s="4" customFormat="1" spans="1:9">
      <c r="A57" s="6">
        <v>999226048142755</v>
      </c>
      <c r="B57" s="7">
        <v>45152</v>
      </c>
      <c r="C57" s="7">
        <v>45153</v>
      </c>
      <c r="D57" s="4">
        <v>122.4</v>
      </c>
      <c r="E57" s="4" t="str">
        <f>VLOOKUP(A57,HOP!A:L,12,0)</f>
        <v>122.40</v>
      </c>
      <c r="F57" s="4" t="str">
        <f>VLOOKUP(A57,HOP!A:C,3,0)</f>
        <v>3782103</v>
      </c>
      <c r="G57" s="4">
        <f t="shared" si="2"/>
        <v>0</v>
      </c>
      <c r="H57" s="4" t="str">
        <f t="shared" si="3"/>
        <v>，3782103</v>
      </c>
      <c r="I57" s="4" t="str">
        <f>VLOOKUP(A57,HOP!A:U,21,0)</f>
        <v>直采</v>
      </c>
    </row>
    <row r="58" s="4" customFormat="1" hidden="1" spans="1:10">
      <c r="A58" s="10" t="s">
        <v>269</v>
      </c>
      <c r="B58" s="7">
        <v>45152</v>
      </c>
      <c r="C58" s="7">
        <v>45153</v>
      </c>
      <c r="D58" s="4">
        <v>511</v>
      </c>
      <c r="E58" s="4">
        <v>511</v>
      </c>
      <c r="F58" s="9" t="s">
        <v>270</v>
      </c>
      <c r="G58" s="4">
        <f t="shared" si="2"/>
        <v>0</v>
      </c>
      <c r="H58" s="4" t="str">
        <f t="shared" si="3"/>
        <v>，202308142056330021</v>
      </c>
      <c r="I58" s="4" t="e">
        <f>VLOOKUP(A58,HOP!A:U,21,0)</f>
        <v>#N/A</v>
      </c>
      <c r="J58" s="4">
        <v>8.14</v>
      </c>
    </row>
    <row r="59" s="4" customFormat="1" hidden="1" spans="1:10">
      <c r="A59" s="10" t="s">
        <v>271</v>
      </c>
      <c r="B59" s="7">
        <v>45152</v>
      </c>
      <c r="C59" s="7">
        <v>45153</v>
      </c>
      <c r="D59" s="4">
        <v>130</v>
      </c>
      <c r="E59" s="4">
        <v>130</v>
      </c>
      <c r="F59" s="9" t="s">
        <v>272</v>
      </c>
      <c r="G59" s="4">
        <f t="shared" si="2"/>
        <v>0</v>
      </c>
      <c r="H59" s="4" t="str">
        <f t="shared" si="3"/>
        <v>，202308151002570049</v>
      </c>
      <c r="I59" s="4" t="e">
        <f>VLOOKUP(A59,HOP!A:U,21,0)</f>
        <v>#N/A</v>
      </c>
      <c r="J59" s="4">
        <v>8.15</v>
      </c>
    </row>
    <row r="60" s="4" customFormat="1" hidden="1" spans="1:10">
      <c r="A60" s="10" t="s">
        <v>273</v>
      </c>
      <c r="B60" s="7">
        <v>45152</v>
      </c>
      <c r="C60" s="7">
        <v>45153</v>
      </c>
      <c r="D60" s="4">
        <v>130</v>
      </c>
      <c r="E60" s="4">
        <v>130</v>
      </c>
      <c r="F60" s="9" t="s">
        <v>274</v>
      </c>
      <c r="G60" s="4">
        <f t="shared" si="2"/>
        <v>0</v>
      </c>
      <c r="H60" s="4" t="str">
        <f t="shared" si="3"/>
        <v>，202308150954570049</v>
      </c>
      <c r="I60" s="4" t="e">
        <f>VLOOKUP(A60,HOP!A:U,21,0)</f>
        <v>#N/A</v>
      </c>
      <c r="J60" s="4">
        <v>8.15</v>
      </c>
    </row>
    <row r="61" s="4" customFormat="1" hidden="1" spans="1:10">
      <c r="A61" s="10" t="s">
        <v>275</v>
      </c>
      <c r="B61" s="7">
        <v>45152</v>
      </c>
      <c r="C61" s="7">
        <v>45153</v>
      </c>
      <c r="D61" s="4">
        <v>130</v>
      </c>
      <c r="E61" s="4">
        <v>130</v>
      </c>
      <c r="F61" s="9" t="s">
        <v>276</v>
      </c>
      <c r="G61" s="4">
        <f t="shared" si="2"/>
        <v>0</v>
      </c>
      <c r="H61" s="4" t="str">
        <f t="shared" si="3"/>
        <v>，202308150954240049</v>
      </c>
      <c r="I61" s="4" t="e">
        <f>VLOOKUP(A61,HOP!A:U,21,0)</f>
        <v>#N/A</v>
      </c>
      <c r="J61" s="4">
        <v>8.15</v>
      </c>
    </row>
    <row r="62" s="4" customFormat="1" hidden="1" spans="1:10">
      <c r="A62" s="10" t="s">
        <v>277</v>
      </c>
      <c r="B62" s="7">
        <v>45152</v>
      </c>
      <c r="C62" s="7">
        <v>45153</v>
      </c>
      <c r="D62" s="4">
        <v>130</v>
      </c>
      <c r="E62" s="4">
        <v>130</v>
      </c>
      <c r="F62" s="9" t="s">
        <v>278</v>
      </c>
      <c r="G62" s="4">
        <f t="shared" si="2"/>
        <v>0</v>
      </c>
      <c r="H62" s="4" t="str">
        <f t="shared" si="3"/>
        <v>，202308150949580049</v>
      </c>
      <c r="I62" s="4" t="e">
        <f>VLOOKUP(A62,HOP!A:U,21,0)</f>
        <v>#N/A</v>
      </c>
      <c r="J62" s="4">
        <v>8.15</v>
      </c>
    </row>
    <row r="63" s="4" customFormat="1" hidden="1" spans="1:10">
      <c r="A63" s="10" t="s">
        <v>279</v>
      </c>
      <c r="B63" s="7">
        <v>45152</v>
      </c>
      <c r="C63" s="7">
        <v>45153</v>
      </c>
      <c r="D63" s="4">
        <v>130</v>
      </c>
      <c r="E63" s="4">
        <v>130</v>
      </c>
      <c r="F63" s="9" t="s">
        <v>280</v>
      </c>
      <c r="G63" s="4">
        <f t="shared" si="2"/>
        <v>0</v>
      </c>
      <c r="H63" s="4" t="str">
        <f t="shared" si="3"/>
        <v>，202308150949290049</v>
      </c>
      <c r="I63" s="4" t="e">
        <f>VLOOKUP(A63,HOP!A:U,21,0)</f>
        <v>#N/A</v>
      </c>
      <c r="J63" s="4">
        <v>8.15</v>
      </c>
    </row>
    <row r="64" s="4" customFormat="1" hidden="1" spans="1:10">
      <c r="A64" s="10" t="s">
        <v>281</v>
      </c>
      <c r="B64" s="7">
        <v>45152</v>
      </c>
      <c r="C64" s="7">
        <v>45153</v>
      </c>
      <c r="D64" s="4">
        <v>130</v>
      </c>
      <c r="E64" s="4">
        <v>130</v>
      </c>
      <c r="F64" s="9" t="s">
        <v>282</v>
      </c>
      <c r="G64" s="4">
        <f t="shared" si="2"/>
        <v>0</v>
      </c>
      <c r="H64" s="4" t="str">
        <f t="shared" si="3"/>
        <v>，202308150948570049</v>
      </c>
      <c r="I64" s="4" t="e">
        <f>VLOOKUP(A64,HOP!A:U,21,0)</f>
        <v>#N/A</v>
      </c>
      <c r="J64" s="4">
        <v>8.15</v>
      </c>
    </row>
    <row r="65" s="4" customFormat="1" hidden="1" spans="1:10">
      <c r="A65" s="10" t="s">
        <v>283</v>
      </c>
      <c r="B65" s="7">
        <v>45152</v>
      </c>
      <c r="C65" s="7">
        <v>45153</v>
      </c>
      <c r="D65" s="4">
        <v>130</v>
      </c>
      <c r="E65" s="4">
        <v>130</v>
      </c>
      <c r="F65" s="9" t="s">
        <v>284</v>
      </c>
      <c r="G65" s="4">
        <f t="shared" si="2"/>
        <v>0</v>
      </c>
      <c r="H65" s="4" t="str">
        <f t="shared" si="3"/>
        <v>，202308150948150049</v>
      </c>
      <c r="I65" s="4" t="e">
        <f>VLOOKUP(A65,HOP!A:U,21,0)</f>
        <v>#N/A</v>
      </c>
      <c r="J65" s="4">
        <v>8.15</v>
      </c>
    </row>
    <row r="66" s="4" customFormat="1" hidden="1" spans="1:10">
      <c r="A66" s="10" t="s">
        <v>285</v>
      </c>
      <c r="B66" s="7">
        <v>45152</v>
      </c>
      <c r="C66" s="7">
        <v>45153</v>
      </c>
      <c r="D66" s="4">
        <v>280</v>
      </c>
      <c r="E66" s="4">
        <v>280</v>
      </c>
      <c r="F66" s="9" t="s">
        <v>286</v>
      </c>
      <c r="G66" s="4">
        <f t="shared" si="2"/>
        <v>0</v>
      </c>
      <c r="H66" s="4" t="str">
        <f t="shared" si="3"/>
        <v>，202308150900370025</v>
      </c>
      <c r="I66" s="4" t="e">
        <f>VLOOKUP(A66,HOP!A:U,21,0)</f>
        <v>#N/A</v>
      </c>
      <c r="J66" s="4">
        <v>8.15</v>
      </c>
    </row>
    <row r="67" s="4" customFormat="1" hidden="1" spans="1:10">
      <c r="A67" s="6">
        <v>999226049119697</v>
      </c>
      <c r="B67" s="7">
        <v>45152</v>
      </c>
      <c r="C67" s="7">
        <v>45153</v>
      </c>
      <c r="D67" s="4">
        <v>130</v>
      </c>
      <c r="E67" s="4">
        <v>130</v>
      </c>
      <c r="F67" s="9" t="s">
        <v>287</v>
      </c>
      <c r="G67" s="4">
        <f>D67-E67</f>
        <v>0</v>
      </c>
      <c r="H67" s="4" t="str">
        <f>$H$1&amp;F67</f>
        <v>，202308150947330049</v>
      </c>
      <c r="I67" s="4" t="e">
        <f>VLOOKUP(A67,HOP!A:U,21,0)</f>
        <v>#N/A</v>
      </c>
      <c r="J67" s="4">
        <v>8.15</v>
      </c>
    </row>
    <row r="69" spans="4:4">
      <c r="D69" s="4">
        <f>SUM(D2:D68)</f>
        <v>33485.36</v>
      </c>
    </row>
    <row r="76" spans="1:4">
      <c r="A76" s="4" t="s">
        <v>288</v>
      </c>
      <c r="C76" s="4">
        <v>21857</v>
      </c>
      <c r="D76" s="4">
        <v>23540.82</v>
      </c>
    </row>
    <row r="77" spans="1:4">
      <c r="A77" s="4" t="s">
        <v>289</v>
      </c>
      <c r="C77" s="4">
        <v>11628.36</v>
      </c>
      <c r="D77" s="4">
        <v>12524.18</v>
      </c>
    </row>
    <row r="78" spans="1:4">
      <c r="A78" s="4" t="s">
        <v>290</v>
      </c>
      <c r="C78" s="4">
        <f>SUBTOTAL(9,C76:C77)</f>
        <v>33485.36</v>
      </c>
      <c r="D78" s="4">
        <f>SUBTOTAL(9,D76:D77)</f>
        <v>36065</v>
      </c>
    </row>
    <row r="79" spans="1:1">
      <c r="A79" s="4" t="s">
        <v>291</v>
      </c>
    </row>
  </sheetData>
  <autoFilter ref="A1:XFD69">
    <filterColumn colId="3">
      <filters blank="1">
        <filter val="511"/>
        <filter val="1914"/>
        <filter val="3016"/>
        <filter val="262.56"/>
        <filter val="33485.36"/>
        <filter val="721"/>
        <filter val="4264"/>
        <filter val="5824"/>
        <filter val="122.4"/>
        <filter val="262.5"/>
        <filter val="229.29"/>
        <filter val="130"/>
        <filter val="3131"/>
        <filter val="1872"/>
        <filter val="1176"/>
        <filter val="246.38"/>
        <filter val="280"/>
        <filter val="840"/>
        <filter val="301"/>
        <filter val="602"/>
        <filter val="245"/>
      </filters>
    </filterColumn>
    <filterColumn colId="8">
      <filters blank="1">
        <filter val="直采"/>
      </filters>
    </filterColumn>
    <extLst/>
  </autoFilter>
  <conditionalFormatting sqref="A1:A76 A78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292</v>
      </c>
      <c r="B1" s="2" t="s">
        <v>293</v>
      </c>
      <c r="C1" s="2" t="s">
        <v>294</v>
      </c>
      <c r="D1" s="2" t="s">
        <v>295</v>
      </c>
      <c r="E1" s="2" t="s">
        <v>13</v>
      </c>
      <c r="F1" s="2" t="s">
        <v>5</v>
      </c>
      <c r="G1" s="2" t="s">
        <v>6</v>
      </c>
      <c r="H1" s="2" t="s">
        <v>296</v>
      </c>
      <c r="I1" s="2" t="s">
        <v>297</v>
      </c>
      <c r="J1" s="2" t="s">
        <v>298</v>
      </c>
      <c r="K1" s="2" t="s">
        <v>299</v>
      </c>
      <c r="L1" s="2" t="s">
        <v>300</v>
      </c>
      <c r="M1" s="2" t="s">
        <v>301</v>
      </c>
      <c r="N1" s="2" t="s">
        <v>302</v>
      </c>
      <c r="O1" s="2" t="s">
        <v>303</v>
      </c>
      <c r="P1" s="2" t="s">
        <v>304</v>
      </c>
      <c r="Q1" s="2" t="s">
        <v>305</v>
      </c>
      <c r="R1" s="2" t="s">
        <v>306</v>
      </c>
      <c r="S1" s="2" t="s">
        <v>307</v>
      </c>
      <c r="T1" s="2" t="s">
        <v>308</v>
      </c>
      <c r="U1" s="2" t="s">
        <v>309</v>
      </c>
      <c r="V1" s="2" t="s">
        <v>310</v>
      </c>
    </row>
    <row r="2" s="1" customFormat="1" spans="1:22">
      <c r="A2" s="3">
        <v>999226048142755</v>
      </c>
      <c r="B2" s="1" t="s">
        <v>311</v>
      </c>
      <c r="C2" s="1" t="s">
        <v>312</v>
      </c>
      <c r="D2" s="1" t="s">
        <v>313</v>
      </c>
      <c r="E2" s="1" t="s">
        <v>183</v>
      </c>
      <c r="F2" s="1" t="s">
        <v>311</v>
      </c>
      <c r="G2" s="1" t="s">
        <v>314</v>
      </c>
      <c r="H2" s="1" t="s">
        <v>315</v>
      </c>
      <c r="I2" s="1" t="s">
        <v>316</v>
      </c>
      <c r="J2" s="1" t="s">
        <v>317</v>
      </c>
      <c r="K2" s="1" t="s">
        <v>316</v>
      </c>
      <c r="L2" s="1" t="s">
        <v>316</v>
      </c>
      <c r="M2" s="1" t="s">
        <v>318</v>
      </c>
      <c r="N2" s="1" t="s">
        <v>318</v>
      </c>
      <c r="O2" s="1" t="s">
        <v>319</v>
      </c>
      <c r="P2" s="1" t="s">
        <v>320</v>
      </c>
      <c r="Q2" s="1" t="s">
        <v>321</v>
      </c>
      <c r="R2" s="1" t="s">
        <v>322</v>
      </c>
      <c r="S2" s="1" t="s">
        <v>323</v>
      </c>
      <c r="T2" s="1" t="s">
        <v>324</v>
      </c>
      <c r="U2" s="1" t="s">
        <v>325</v>
      </c>
      <c r="V2" s="1" t="s">
        <v>326</v>
      </c>
    </row>
    <row r="3" s="1" customFormat="1" spans="1:22">
      <c r="A3" s="3">
        <v>999226047298500</v>
      </c>
      <c r="B3" s="1" t="s">
        <v>311</v>
      </c>
      <c r="C3" s="1" t="s">
        <v>327</v>
      </c>
      <c r="D3" s="1" t="s">
        <v>313</v>
      </c>
      <c r="E3" s="1" t="s">
        <v>172</v>
      </c>
      <c r="F3" s="1" t="s">
        <v>311</v>
      </c>
      <c r="G3" s="1" t="s">
        <v>314</v>
      </c>
      <c r="H3" s="1" t="s">
        <v>315</v>
      </c>
      <c r="I3" s="1" t="s">
        <v>316</v>
      </c>
      <c r="J3" s="1" t="s">
        <v>317</v>
      </c>
      <c r="K3" s="1" t="s">
        <v>316</v>
      </c>
      <c r="L3" s="1" t="s">
        <v>316</v>
      </c>
      <c r="M3" s="1" t="s">
        <v>318</v>
      </c>
      <c r="N3" s="1" t="s">
        <v>318</v>
      </c>
      <c r="O3" s="1" t="s">
        <v>319</v>
      </c>
      <c r="P3" s="1" t="s">
        <v>320</v>
      </c>
      <c r="Q3" s="1" t="s">
        <v>321</v>
      </c>
      <c r="R3" s="1" t="s">
        <v>328</v>
      </c>
      <c r="S3" s="1" t="s">
        <v>323</v>
      </c>
      <c r="T3" s="1" t="s">
        <v>324</v>
      </c>
      <c r="U3" s="1" t="s">
        <v>325</v>
      </c>
      <c r="V3" s="1" t="s">
        <v>326</v>
      </c>
    </row>
    <row r="4" s="1" customFormat="1" spans="1:22">
      <c r="A4" s="3">
        <v>999226046154055</v>
      </c>
      <c r="B4" s="1" t="s">
        <v>311</v>
      </c>
      <c r="C4" s="1" t="s">
        <v>329</v>
      </c>
      <c r="D4" s="1" t="s">
        <v>313</v>
      </c>
      <c r="E4" s="1" t="s">
        <v>153</v>
      </c>
      <c r="F4" s="1" t="s">
        <v>311</v>
      </c>
      <c r="G4" s="1" t="s">
        <v>314</v>
      </c>
      <c r="H4" s="1" t="s">
        <v>315</v>
      </c>
      <c r="I4" s="1" t="s">
        <v>316</v>
      </c>
      <c r="J4" s="1" t="s">
        <v>317</v>
      </c>
      <c r="K4" s="1" t="s">
        <v>316</v>
      </c>
      <c r="L4" s="1" t="s">
        <v>316</v>
      </c>
      <c r="M4" s="1" t="s">
        <v>318</v>
      </c>
      <c r="N4" s="1" t="s">
        <v>318</v>
      </c>
      <c r="O4" s="1" t="s">
        <v>319</v>
      </c>
      <c r="P4" s="1" t="s">
        <v>320</v>
      </c>
      <c r="Q4" s="1" t="s">
        <v>321</v>
      </c>
      <c r="R4" s="1" t="s">
        <v>330</v>
      </c>
      <c r="S4" s="1" t="s">
        <v>323</v>
      </c>
      <c r="T4" s="1" t="s">
        <v>324</v>
      </c>
      <c r="U4" s="1" t="s">
        <v>325</v>
      </c>
      <c r="V4" s="1" t="s">
        <v>326</v>
      </c>
    </row>
    <row r="5" s="1" customFormat="1" spans="1:22">
      <c r="A5" s="3">
        <v>999226045959662</v>
      </c>
      <c r="B5" s="1" t="s">
        <v>311</v>
      </c>
      <c r="C5" s="1" t="s">
        <v>331</v>
      </c>
      <c r="D5" s="1" t="s">
        <v>313</v>
      </c>
      <c r="E5" s="1" t="s">
        <v>146</v>
      </c>
      <c r="F5" s="1" t="s">
        <v>311</v>
      </c>
      <c r="G5" s="1" t="s">
        <v>314</v>
      </c>
      <c r="H5" s="1" t="s">
        <v>315</v>
      </c>
      <c r="I5" s="1" t="s">
        <v>316</v>
      </c>
      <c r="J5" s="1" t="s">
        <v>317</v>
      </c>
      <c r="K5" s="1" t="s">
        <v>316</v>
      </c>
      <c r="L5" s="1" t="s">
        <v>316</v>
      </c>
      <c r="M5" s="1" t="s">
        <v>318</v>
      </c>
      <c r="N5" s="1" t="s">
        <v>318</v>
      </c>
      <c r="O5" s="1" t="s">
        <v>319</v>
      </c>
      <c r="P5" s="1" t="s">
        <v>320</v>
      </c>
      <c r="Q5" s="1" t="s">
        <v>321</v>
      </c>
      <c r="R5" s="1" t="s">
        <v>332</v>
      </c>
      <c r="S5" s="1" t="s">
        <v>323</v>
      </c>
      <c r="T5" s="1" t="s">
        <v>324</v>
      </c>
      <c r="U5" s="1" t="s">
        <v>325</v>
      </c>
      <c r="V5" s="1" t="s">
        <v>326</v>
      </c>
    </row>
    <row r="6" s="1" customFormat="1" spans="1:22">
      <c r="A6" s="3">
        <v>999226045931215</v>
      </c>
      <c r="B6" s="1" t="s">
        <v>311</v>
      </c>
      <c r="C6" s="1" t="s">
        <v>333</v>
      </c>
      <c r="D6" s="1" t="s">
        <v>313</v>
      </c>
      <c r="E6" s="1" t="s">
        <v>141</v>
      </c>
      <c r="F6" s="1" t="s">
        <v>311</v>
      </c>
      <c r="G6" s="1" t="s">
        <v>314</v>
      </c>
      <c r="H6" s="1" t="s">
        <v>315</v>
      </c>
      <c r="I6" s="1" t="s">
        <v>316</v>
      </c>
      <c r="J6" s="1" t="s">
        <v>317</v>
      </c>
      <c r="K6" s="1" t="s">
        <v>316</v>
      </c>
      <c r="L6" s="1" t="s">
        <v>316</v>
      </c>
      <c r="M6" s="1" t="s">
        <v>318</v>
      </c>
      <c r="N6" s="1" t="s">
        <v>318</v>
      </c>
      <c r="O6" s="1" t="s">
        <v>319</v>
      </c>
      <c r="P6" s="1" t="s">
        <v>320</v>
      </c>
      <c r="Q6" s="1" t="s">
        <v>321</v>
      </c>
      <c r="R6" s="1" t="s">
        <v>334</v>
      </c>
      <c r="S6" s="1" t="s">
        <v>323</v>
      </c>
      <c r="T6" s="1" t="s">
        <v>324</v>
      </c>
      <c r="U6" s="1" t="s">
        <v>325</v>
      </c>
      <c r="V6" s="1" t="s">
        <v>326</v>
      </c>
    </row>
    <row r="7" s="1" customFormat="1" spans="1:22">
      <c r="A7" s="3">
        <v>999226044584600</v>
      </c>
      <c r="B7" s="1" t="s">
        <v>311</v>
      </c>
      <c r="C7" s="1" t="s">
        <v>335</v>
      </c>
      <c r="D7" s="1" t="s">
        <v>313</v>
      </c>
      <c r="E7" s="1" t="s">
        <v>134</v>
      </c>
      <c r="F7" s="1" t="s">
        <v>311</v>
      </c>
      <c r="G7" s="1" t="s">
        <v>314</v>
      </c>
      <c r="H7" s="1" t="s">
        <v>315</v>
      </c>
      <c r="I7" s="1" t="s">
        <v>316</v>
      </c>
      <c r="J7" s="1" t="s">
        <v>317</v>
      </c>
      <c r="K7" s="1" t="s">
        <v>316</v>
      </c>
      <c r="L7" s="1" t="s">
        <v>316</v>
      </c>
      <c r="M7" s="1" t="s">
        <v>318</v>
      </c>
      <c r="N7" s="1" t="s">
        <v>318</v>
      </c>
      <c r="O7" s="1" t="s">
        <v>319</v>
      </c>
      <c r="P7" s="1" t="s">
        <v>320</v>
      </c>
      <c r="Q7" s="1" t="s">
        <v>321</v>
      </c>
      <c r="R7" s="1" t="s">
        <v>336</v>
      </c>
      <c r="S7" s="1" t="s">
        <v>323</v>
      </c>
      <c r="T7" s="1" t="s">
        <v>324</v>
      </c>
      <c r="U7" s="1" t="s">
        <v>325</v>
      </c>
      <c r="V7" s="1" t="s">
        <v>326</v>
      </c>
    </row>
    <row r="8" s="1" customFormat="1" spans="1:22">
      <c r="A8" s="3">
        <v>999226044395266</v>
      </c>
      <c r="B8" s="1" t="s">
        <v>311</v>
      </c>
      <c r="C8" s="1" t="s">
        <v>337</v>
      </c>
      <c r="D8" s="1" t="s">
        <v>313</v>
      </c>
      <c r="E8" s="1" t="s">
        <v>131</v>
      </c>
      <c r="F8" s="1" t="s">
        <v>311</v>
      </c>
      <c r="G8" s="1" t="s">
        <v>314</v>
      </c>
      <c r="H8" s="1" t="s">
        <v>315</v>
      </c>
      <c r="I8" s="1" t="s">
        <v>316</v>
      </c>
      <c r="J8" s="1" t="s">
        <v>317</v>
      </c>
      <c r="K8" s="1" t="s">
        <v>316</v>
      </c>
      <c r="L8" s="1" t="s">
        <v>316</v>
      </c>
      <c r="M8" s="1" t="s">
        <v>318</v>
      </c>
      <c r="N8" s="1" t="s">
        <v>318</v>
      </c>
      <c r="O8" s="1" t="s">
        <v>319</v>
      </c>
      <c r="P8" s="1" t="s">
        <v>320</v>
      </c>
      <c r="Q8" s="1" t="s">
        <v>321</v>
      </c>
      <c r="R8" s="1" t="s">
        <v>338</v>
      </c>
      <c r="S8" s="1" t="s">
        <v>323</v>
      </c>
      <c r="T8" s="1" t="s">
        <v>324</v>
      </c>
      <c r="U8" s="1" t="s">
        <v>325</v>
      </c>
      <c r="V8" s="1" t="s">
        <v>326</v>
      </c>
    </row>
    <row r="9" s="1" customFormat="1" spans="1:22">
      <c r="A9" s="3">
        <v>999226041930429</v>
      </c>
      <c r="B9" s="1" t="s">
        <v>311</v>
      </c>
      <c r="C9" s="1" t="s">
        <v>339</v>
      </c>
      <c r="D9" s="1" t="s">
        <v>313</v>
      </c>
      <c r="E9" s="1" t="s">
        <v>122</v>
      </c>
      <c r="F9" s="1" t="s">
        <v>311</v>
      </c>
      <c r="G9" s="1" t="s">
        <v>314</v>
      </c>
      <c r="H9" s="1" t="s">
        <v>315</v>
      </c>
      <c r="I9" s="1" t="s">
        <v>316</v>
      </c>
      <c r="J9" s="1" t="s">
        <v>317</v>
      </c>
      <c r="K9" s="1" t="s">
        <v>316</v>
      </c>
      <c r="L9" s="1" t="s">
        <v>316</v>
      </c>
      <c r="M9" s="1" t="s">
        <v>318</v>
      </c>
      <c r="N9" s="1" t="s">
        <v>318</v>
      </c>
      <c r="O9" s="1" t="s">
        <v>319</v>
      </c>
      <c r="P9" s="1" t="s">
        <v>320</v>
      </c>
      <c r="Q9" s="1" t="s">
        <v>321</v>
      </c>
      <c r="R9" s="1" t="s">
        <v>340</v>
      </c>
      <c r="S9" s="1" t="s">
        <v>323</v>
      </c>
      <c r="T9" s="1" t="s">
        <v>324</v>
      </c>
      <c r="U9" s="1" t="s">
        <v>325</v>
      </c>
      <c r="V9" s="1" t="s">
        <v>326</v>
      </c>
    </row>
    <row r="10" s="1" customFormat="1" spans="1:22">
      <c r="A10" s="3">
        <v>999226041770574</v>
      </c>
      <c r="B10" s="1" t="s">
        <v>311</v>
      </c>
      <c r="C10" s="1" t="s">
        <v>341</v>
      </c>
      <c r="D10" s="1" t="s">
        <v>313</v>
      </c>
      <c r="E10" s="1" t="s">
        <v>115</v>
      </c>
      <c r="F10" s="1" t="s">
        <v>311</v>
      </c>
      <c r="G10" s="1" t="s">
        <v>314</v>
      </c>
      <c r="H10" s="1" t="s">
        <v>315</v>
      </c>
      <c r="I10" s="1" t="s">
        <v>316</v>
      </c>
      <c r="J10" s="1" t="s">
        <v>317</v>
      </c>
      <c r="K10" s="1" t="s">
        <v>316</v>
      </c>
      <c r="L10" s="1" t="s">
        <v>316</v>
      </c>
      <c r="M10" s="1" t="s">
        <v>318</v>
      </c>
      <c r="N10" s="1" t="s">
        <v>318</v>
      </c>
      <c r="O10" s="1" t="s">
        <v>319</v>
      </c>
      <c r="P10" s="1" t="s">
        <v>320</v>
      </c>
      <c r="Q10" s="1" t="s">
        <v>321</v>
      </c>
      <c r="R10" s="1" t="s">
        <v>342</v>
      </c>
      <c r="S10" s="1" t="s">
        <v>323</v>
      </c>
      <c r="T10" s="1" t="s">
        <v>324</v>
      </c>
      <c r="U10" s="1" t="s">
        <v>325</v>
      </c>
      <c r="V10" s="1" t="s">
        <v>326</v>
      </c>
    </row>
    <row r="11" s="1" customFormat="1" spans="1:22">
      <c r="A11" s="3">
        <v>999226041669685</v>
      </c>
      <c r="B11" s="1" t="s">
        <v>311</v>
      </c>
      <c r="C11" s="1" t="s">
        <v>343</v>
      </c>
      <c r="D11" s="1" t="s">
        <v>313</v>
      </c>
      <c r="E11" s="1" t="s">
        <v>110</v>
      </c>
      <c r="F11" s="1" t="s">
        <v>311</v>
      </c>
      <c r="G11" s="1" t="s">
        <v>314</v>
      </c>
      <c r="H11" s="1" t="s">
        <v>315</v>
      </c>
      <c r="I11" s="1" t="s">
        <v>316</v>
      </c>
      <c r="J11" s="1" t="s">
        <v>317</v>
      </c>
      <c r="K11" s="1" t="s">
        <v>316</v>
      </c>
      <c r="L11" s="1" t="s">
        <v>316</v>
      </c>
      <c r="M11" s="1" t="s">
        <v>318</v>
      </c>
      <c r="N11" s="1" t="s">
        <v>318</v>
      </c>
      <c r="O11" s="1" t="s">
        <v>319</v>
      </c>
      <c r="P11" s="1" t="s">
        <v>320</v>
      </c>
      <c r="Q11" s="1" t="s">
        <v>321</v>
      </c>
      <c r="R11" s="1" t="s">
        <v>344</v>
      </c>
      <c r="S11" s="1" t="s">
        <v>323</v>
      </c>
      <c r="T11" s="1" t="s">
        <v>324</v>
      </c>
      <c r="U11" s="1" t="s">
        <v>325</v>
      </c>
      <c r="V11" s="1" t="s">
        <v>326</v>
      </c>
    </row>
    <row r="12" s="1" customFormat="1" spans="1:22">
      <c r="A12" s="3">
        <v>999226041451904</v>
      </c>
      <c r="B12" s="1" t="s">
        <v>311</v>
      </c>
      <c r="C12" s="1" t="s">
        <v>345</v>
      </c>
      <c r="D12" s="1" t="s">
        <v>313</v>
      </c>
      <c r="E12" s="1" t="s">
        <v>95</v>
      </c>
      <c r="F12" s="1" t="s">
        <v>311</v>
      </c>
      <c r="G12" s="1" t="s">
        <v>314</v>
      </c>
      <c r="H12" s="1" t="s">
        <v>315</v>
      </c>
      <c r="I12" s="1" t="s">
        <v>316</v>
      </c>
      <c r="J12" s="1" t="s">
        <v>317</v>
      </c>
      <c r="K12" s="1" t="s">
        <v>316</v>
      </c>
      <c r="L12" s="1" t="s">
        <v>316</v>
      </c>
      <c r="M12" s="1" t="s">
        <v>318</v>
      </c>
      <c r="N12" s="1" t="s">
        <v>318</v>
      </c>
      <c r="O12" s="1" t="s">
        <v>319</v>
      </c>
      <c r="P12" s="1" t="s">
        <v>320</v>
      </c>
      <c r="Q12" s="1" t="s">
        <v>321</v>
      </c>
      <c r="R12" s="1" t="s">
        <v>346</v>
      </c>
      <c r="S12" s="1" t="s">
        <v>323</v>
      </c>
      <c r="T12" s="1" t="s">
        <v>324</v>
      </c>
      <c r="U12" s="1" t="s">
        <v>325</v>
      </c>
      <c r="V12" s="1" t="s">
        <v>326</v>
      </c>
    </row>
    <row r="13" s="1" customFormat="1" spans="1:22">
      <c r="A13" s="3">
        <v>999226041352069</v>
      </c>
      <c r="B13" s="1" t="s">
        <v>311</v>
      </c>
      <c r="C13" s="1" t="s">
        <v>347</v>
      </c>
      <c r="D13" s="1" t="s">
        <v>313</v>
      </c>
      <c r="E13" s="1" t="s">
        <v>92</v>
      </c>
      <c r="F13" s="1" t="s">
        <v>311</v>
      </c>
      <c r="G13" s="1" t="s">
        <v>314</v>
      </c>
      <c r="H13" s="1" t="s">
        <v>315</v>
      </c>
      <c r="I13" s="1" t="s">
        <v>316</v>
      </c>
      <c r="J13" s="1" t="s">
        <v>317</v>
      </c>
      <c r="K13" s="1" t="s">
        <v>316</v>
      </c>
      <c r="L13" s="1" t="s">
        <v>316</v>
      </c>
      <c r="M13" s="1" t="s">
        <v>318</v>
      </c>
      <c r="N13" s="1" t="s">
        <v>318</v>
      </c>
      <c r="O13" s="1" t="s">
        <v>319</v>
      </c>
      <c r="P13" s="1" t="s">
        <v>320</v>
      </c>
      <c r="Q13" s="1" t="s">
        <v>321</v>
      </c>
      <c r="R13" s="1" t="s">
        <v>348</v>
      </c>
      <c r="S13" s="1" t="s">
        <v>323</v>
      </c>
      <c r="T13" s="1" t="s">
        <v>324</v>
      </c>
      <c r="U13" s="1" t="s">
        <v>325</v>
      </c>
      <c r="V13" s="1" t="s">
        <v>326</v>
      </c>
    </row>
    <row r="14" s="1" customFormat="1" spans="1:22">
      <c r="A14" s="3">
        <v>999226041267036</v>
      </c>
      <c r="B14" s="1" t="s">
        <v>311</v>
      </c>
      <c r="C14" s="1" t="s">
        <v>349</v>
      </c>
      <c r="D14" s="1" t="s">
        <v>313</v>
      </c>
      <c r="E14" s="1" t="s">
        <v>89</v>
      </c>
      <c r="F14" s="1" t="s">
        <v>311</v>
      </c>
      <c r="G14" s="1" t="s">
        <v>314</v>
      </c>
      <c r="H14" s="1" t="s">
        <v>315</v>
      </c>
      <c r="I14" s="1" t="s">
        <v>316</v>
      </c>
      <c r="J14" s="1" t="s">
        <v>317</v>
      </c>
      <c r="K14" s="1" t="s">
        <v>316</v>
      </c>
      <c r="L14" s="1" t="s">
        <v>316</v>
      </c>
      <c r="M14" s="1" t="s">
        <v>318</v>
      </c>
      <c r="N14" s="1" t="s">
        <v>318</v>
      </c>
      <c r="O14" s="1" t="s">
        <v>319</v>
      </c>
      <c r="P14" s="1" t="s">
        <v>320</v>
      </c>
      <c r="Q14" s="1" t="s">
        <v>321</v>
      </c>
      <c r="R14" s="1" t="s">
        <v>350</v>
      </c>
      <c r="S14" s="1" t="s">
        <v>323</v>
      </c>
      <c r="T14" s="1" t="s">
        <v>324</v>
      </c>
      <c r="U14" s="1" t="s">
        <v>325</v>
      </c>
      <c r="V14" s="1" t="s">
        <v>326</v>
      </c>
    </row>
    <row r="15" s="1" customFormat="1" spans="1:22">
      <c r="A15" s="3">
        <v>999226041154633</v>
      </c>
      <c r="B15" s="1" t="s">
        <v>311</v>
      </c>
      <c r="C15" s="1" t="s">
        <v>351</v>
      </c>
      <c r="D15" s="1" t="s">
        <v>313</v>
      </c>
      <c r="E15" s="1" t="s">
        <v>86</v>
      </c>
      <c r="F15" s="1" t="s">
        <v>311</v>
      </c>
      <c r="G15" s="1" t="s">
        <v>314</v>
      </c>
      <c r="H15" s="1" t="s">
        <v>315</v>
      </c>
      <c r="I15" s="1" t="s">
        <v>316</v>
      </c>
      <c r="J15" s="1" t="s">
        <v>317</v>
      </c>
      <c r="K15" s="1" t="s">
        <v>316</v>
      </c>
      <c r="L15" s="1" t="s">
        <v>316</v>
      </c>
      <c r="M15" s="1" t="s">
        <v>318</v>
      </c>
      <c r="N15" s="1" t="s">
        <v>318</v>
      </c>
      <c r="O15" s="1" t="s">
        <v>319</v>
      </c>
      <c r="P15" s="1" t="s">
        <v>320</v>
      </c>
      <c r="Q15" s="1" t="s">
        <v>321</v>
      </c>
      <c r="R15" s="1" t="s">
        <v>352</v>
      </c>
      <c r="S15" s="1" t="s">
        <v>323</v>
      </c>
      <c r="T15" s="1" t="s">
        <v>324</v>
      </c>
      <c r="U15" s="1" t="s">
        <v>325</v>
      </c>
      <c r="V15" s="1" t="s">
        <v>326</v>
      </c>
    </row>
    <row r="16" s="1" customFormat="1" spans="1:22">
      <c r="A16" s="3">
        <v>999226017943597</v>
      </c>
      <c r="B16" s="1" t="s">
        <v>353</v>
      </c>
      <c r="C16" s="1" t="s">
        <v>354</v>
      </c>
      <c r="D16" s="1" t="s">
        <v>313</v>
      </c>
      <c r="E16" s="1" t="s">
        <v>79</v>
      </c>
      <c r="F16" s="1" t="s">
        <v>311</v>
      </c>
      <c r="G16" s="1" t="s">
        <v>314</v>
      </c>
      <c r="H16" s="1" t="s">
        <v>315</v>
      </c>
      <c r="I16" s="1" t="s">
        <v>316</v>
      </c>
      <c r="J16" s="1" t="s">
        <v>317</v>
      </c>
      <c r="K16" s="1" t="s">
        <v>316</v>
      </c>
      <c r="L16" s="1" t="s">
        <v>316</v>
      </c>
      <c r="M16" s="1" t="s">
        <v>318</v>
      </c>
      <c r="N16" s="1" t="s">
        <v>318</v>
      </c>
      <c r="O16" s="1" t="s">
        <v>319</v>
      </c>
      <c r="P16" s="1" t="s">
        <v>320</v>
      </c>
      <c r="Q16" s="1" t="s">
        <v>321</v>
      </c>
      <c r="R16" s="1" t="s">
        <v>355</v>
      </c>
      <c r="S16" s="1" t="s">
        <v>323</v>
      </c>
      <c r="T16" s="1" t="s">
        <v>324</v>
      </c>
      <c r="U16" s="1" t="s">
        <v>325</v>
      </c>
      <c r="V16" s="1" t="s">
        <v>326</v>
      </c>
    </row>
    <row r="17" s="1" customFormat="1" spans="1:22">
      <c r="A17" s="3">
        <v>999225768501072</v>
      </c>
      <c r="B17" s="1" t="s">
        <v>356</v>
      </c>
      <c r="C17" s="1" t="s">
        <v>357</v>
      </c>
      <c r="D17" s="1" t="s">
        <v>358</v>
      </c>
      <c r="E17" s="1" t="s">
        <v>359</v>
      </c>
      <c r="F17" s="1" t="s">
        <v>360</v>
      </c>
      <c r="G17" s="1" t="s">
        <v>314</v>
      </c>
      <c r="H17" s="1" t="s">
        <v>315</v>
      </c>
      <c r="I17" s="1" t="s">
        <v>361</v>
      </c>
      <c r="J17" s="1" t="s">
        <v>317</v>
      </c>
      <c r="K17" s="1" t="s">
        <v>361</v>
      </c>
      <c r="L17" s="1" t="s">
        <v>361</v>
      </c>
      <c r="M17" s="1" t="s">
        <v>318</v>
      </c>
      <c r="N17" s="1" t="s">
        <v>318</v>
      </c>
      <c r="O17" s="1" t="s">
        <v>319</v>
      </c>
      <c r="P17" s="1" t="s">
        <v>320</v>
      </c>
      <c r="Q17" s="1" t="s">
        <v>321</v>
      </c>
      <c r="R17" s="1" t="s">
        <v>362</v>
      </c>
      <c r="S17" s="1" t="s">
        <v>323</v>
      </c>
      <c r="T17" s="1" t="s">
        <v>324</v>
      </c>
      <c r="U17" s="1" t="s">
        <v>325</v>
      </c>
      <c r="V17" s="1" t="s">
        <v>326</v>
      </c>
    </row>
    <row r="18" s="1" customFormat="1" spans="1:22">
      <c r="A18" s="3">
        <v>999225749746647</v>
      </c>
      <c r="B18" s="1" t="s">
        <v>356</v>
      </c>
      <c r="C18" s="1" t="s">
        <v>363</v>
      </c>
      <c r="D18" s="1" t="s">
        <v>358</v>
      </c>
      <c r="E18" s="1" t="s">
        <v>364</v>
      </c>
      <c r="F18" s="1" t="s">
        <v>353</v>
      </c>
      <c r="G18" s="1" t="s">
        <v>314</v>
      </c>
      <c r="H18" s="1" t="s">
        <v>315</v>
      </c>
      <c r="I18" s="1" t="s">
        <v>365</v>
      </c>
      <c r="J18" s="1" t="s">
        <v>317</v>
      </c>
      <c r="K18" s="1" t="s">
        <v>365</v>
      </c>
      <c r="L18" s="1" t="s">
        <v>365</v>
      </c>
      <c r="M18" s="1" t="s">
        <v>318</v>
      </c>
      <c r="N18" s="1" t="s">
        <v>318</v>
      </c>
      <c r="O18" s="1" t="s">
        <v>319</v>
      </c>
      <c r="P18" s="1" t="s">
        <v>320</v>
      </c>
      <c r="Q18" s="1" t="s">
        <v>321</v>
      </c>
      <c r="R18" s="1" t="s">
        <v>366</v>
      </c>
      <c r="S18" s="1" t="s">
        <v>323</v>
      </c>
      <c r="T18" s="1" t="s">
        <v>324</v>
      </c>
      <c r="U18" s="1" t="s">
        <v>325</v>
      </c>
      <c r="V18" s="1" t="s">
        <v>326</v>
      </c>
    </row>
    <row r="19" s="1" customFormat="1" spans="1:22">
      <c r="A19" s="3">
        <v>999225745868813</v>
      </c>
      <c r="B19" s="1" t="s">
        <v>367</v>
      </c>
      <c r="C19" s="1" t="s">
        <v>368</v>
      </c>
      <c r="D19" s="1" t="s">
        <v>358</v>
      </c>
      <c r="E19" s="1" t="s">
        <v>369</v>
      </c>
      <c r="F19" s="1" t="s">
        <v>360</v>
      </c>
      <c r="G19" s="1" t="s">
        <v>314</v>
      </c>
      <c r="H19" s="1" t="s">
        <v>315</v>
      </c>
      <c r="I19" s="1" t="s">
        <v>370</v>
      </c>
      <c r="J19" s="1" t="s">
        <v>317</v>
      </c>
      <c r="K19" s="1" t="s">
        <v>370</v>
      </c>
      <c r="L19" s="1" t="s">
        <v>370</v>
      </c>
      <c r="M19" s="1" t="s">
        <v>318</v>
      </c>
      <c r="N19" s="1" t="s">
        <v>318</v>
      </c>
      <c r="O19" s="1" t="s">
        <v>319</v>
      </c>
      <c r="P19" s="1" t="s">
        <v>320</v>
      </c>
      <c r="Q19" s="1" t="s">
        <v>321</v>
      </c>
      <c r="R19" s="1" t="s">
        <v>371</v>
      </c>
      <c r="S19" s="1" t="s">
        <v>323</v>
      </c>
      <c r="T19" s="1" t="s">
        <v>324</v>
      </c>
      <c r="U19" s="1" t="s">
        <v>325</v>
      </c>
      <c r="V19" s="1" t="s">
        <v>326</v>
      </c>
    </row>
    <row r="20" s="1" customFormat="1" spans="1:22">
      <c r="A20" s="3">
        <v>999225742868292</v>
      </c>
      <c r="B20" s="1" t="s">
        <v>367</v>
      </c>
      <c r="C20" s="1" t="s">
        <v>372</v>
      </c>
      <c r="D20" s="1" t="s">
        <v>358</v>
      </c>
      <c r="E20" s="1" t="s">
        <v>373</v>
      </c>
      <c r="F20" s="1" t="s">
        <v>374</v>
      </c>
      <c r="G20" s="1" t="s">
        <v>314</v>
      </c>
      <c r="H20" s="1" t="s">
        <v>315</v>
      </c>
      <c r="I20" s="1" t="s">
        <v>375</v>
      </c>
      <c r="J20" s="1" t="s">
        <v>317</v>
      </c>
      <c r="K20" s="1" t="s">
        <v>375</v>
      </c>
      <c r="L20" s="1" t="s">
        <v>375</v>
      </c>
      <c r="M20" s="1" t="s">
        <v>318</v>
      </c>
      <c r="N20" s="1" t="s">
        <v>318</v>
      </c>
      <c r="O20" s="1" t="s">
        <v>319</v>
      </c>
      <c r="P20" s="1" t="s">
        <v>320</v>
      </c>
      <c r="Q20" s="1" t="s">
        <v>321</v>
      </c>
      <c r="R20" s="1" t="s">
        <v>376</v>
      </c>
      <c r="S20" s="1" t="s">
        <v>323</v>
      </c>
      <c r="T20" s="1" t="s">
        <v>324</v>
      </c>
      <c r="U20" s="1" t="s">
        <v>325</v>
      </c>
      <c r="V20" s="1" t="s">
        <v>326</v>
      </c>
    </row>
    <row r="21" s="1" customFormat="1" spans="1:22">
      <c r="A21" s="3">
        <v>999225643202171</v>
      </c>
      <c r="B21" s="1" t="s">
        <v>377</v>
      </c>
      <c r="C21" s="1" t="s">
        <v>378</v>
      </c>
      <c r="D21" s="1" t="s">
        <v>358</v>
      </c>
      <c r="E21" s="1" t="s">
        <v>379</v>
      </c>
      <c r="F21" s="1" t="s">
        <v>360</v>
      </c>
      <c r="G21" s="1" t="s">
        <v>314</v>
      </c>
      <c r="H21" s="1" t="s">
        <v>315</v>
      </c>
      <c r="I21" s="1" t="s">
        <v>380</v>
      </c>
      <c r="J21" s="1" t="s">
        <v>317</v>
      </c>
      <c r="K21" s="1" t="s">
        <v>380</v>
      </c>
      <c r="L21" s="1" t="s">
        <v>380</v>
      </c>
      <c r="M21" s="1" t="s">
        <v>318</v>
      </c>
      <c r="N21" s="1" t="s">
        <v>318</v>
      </c>
      <c r="O21" s="1" t="s">
        <v>319</v>
      </c>
      <c r="P21" s="1" t="s">
        <v>320</v>
      </c>
      <c r="Q21" s="1" t="s">
        <v>321</v>
      </c>
      <c r="R21" s="1" t="s">
        <v>381</v>
      </c>
      <c r="S21" s="1" t="s">
        <v>323</v>
      </c>
      <c r="T21" s="1" t="s">
        <v>324</v>
      </c>
      <c r="U21" s="1" t="s">
        <v>325</v>
      </c>
      <c r="V21" s="1" t="s">
        <v>326</v>
      </c>
    </row>
    <row r="22" s="1" customFormat="1" spans="1:22">
      <c r="A22" s="3">
        <v>999225538775285</v>
      </c>
      <c r="B22" s="1" t="s">
        <v>382</v>
      </c>
      <c r="C22" s="1" t="s">
        <v>383</v>
      </c>
      <c r="D22" s="1" t="s">
        <v>358</v>
      </c>
      <c r="E22" s="1" t="s">
        <v>384</v>
      </c>
      <c r="F22" s="1" t="s">
        <v>353</v>
      </c>
      <c r="G22" s="1" t="s">
        <v>314</v>
      </c>
      <c r="H22" s="1" t="s">
        <v>315</v>
      </c>
      <c r="I22" s="1" t="s">
        <v>385</v>
      </c>
      <c r="J22" s="1" t="s">
        <v>317</v>
      </c>
      <c r="K22" s="1" t="s">
        <v>385</v>
      </c>
      <c r="L22" s="1" t="s">
        <v>385</v>
      </c>
      <c r="M22" s="1" t="s">
        <v>318</v>
      </c>
      <c r="N22" s="1" t="s">
        <v>318</v>
      </c>
      <c r="O22" s="1" t="s">
        <v>319</v>
      </c>
      <c r="P22" s="1" t="s">
        <v>320</v>
      </c>
      <c r="Q22" s="1" t="s">
        <v>321</v>
      </c>
      <c r="R22" s="1" t="s">
        <v>386</v>
      </c>
      <c r="S22" s="1" t="s">
        <v>323</v>
      </c>
      <c r="T22" s="1" t="s">
        <v>324</v>
      </c>
      <c r="U22" s="1" t="s">
        <v>325</v>
      </c>
      <c r="V22" s="1" t="s">
        <v>326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2023-08-30T01:57:43Z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