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<sst xmlns="http://schemas.openxmlformats.org/spreadsheetml/2006/main" count="178" uniqueCount="104">
  <si>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</si>
  <si>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</si>
  <si>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</si>
  <si>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</si>
  <si>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</si>
  <si>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</si>
  <si>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</si>
  <si>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</si>
  <si>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</si>
  <si>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</si>
  <si>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</si>
  <si>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</si>
  <si>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</si>
  <si>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</si>
  <si>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</si>
  <si>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</si>
  <si>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</si>
  <si>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</si>
  <si>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</si>
  <si>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</si>
  <si>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</si>
  <si>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</si>
  <si>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</si>
  <si>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</si>
  <si>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</si>
  <si>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999225873632748	</t>
  </si>
  <si>
    <t>Ctrip</t>
  </si>
  <si>
    <t>正常</t>
  </si>
  <si>
    <t>[广州]广州珀丽酒店(76255406)</t>
  </si>
  <si>
    <t>豪华双床房&lt;至多8间&gt;&lt;2人入住&gt;&lt;早餐&gt;</t>
  </si>
  <si>
    <t>CNY</t>
  </si>
  <si>
    <t>陈少杰</t>
  </si>
  <si>
    <t>CA13744230830CNY</t>
  </si>
  <si>
    <t>未提现</t>
  </si>
  <si>
    <t>携程开票</t>
  </si>
  <si>
    <t xml:space="preserve">3745299	</t>
  </si>
  <si>
    <t xml:space="preserve">	</t>
  </si>
  <si>
    <t xml:space="preserve">999225990749606	</t>
  </si>
  <si>
    <t>[沧州]尚客优精选酒店(沧州解放西路大运河店)(81209396)</t>
  </si>
  <si>
    <t>精致大床房(新风系统)&lt;2人入住&gt;</t>
  </si>
  <si>
    <t>刘林</t>
  </si>
  <si>
    <t xml:space="preserve">3768546	</t>
  </si>
  <si>
    <t xml:space="preserve">(THK)YD00500230812000448037;	</t>
  </si>
  <si>
    <t>取消</t>
  </si>
  <si>
    <t xml:space="preserve">999226014932469	</t>
  </si>
  <si>
    <t>[大连]锦江之星(大连北站店)(80246844)</t>
  </si>
  <si>
    <t>商务房A&lt;2人入住&gt;</t>
  </si>
  <si>
    <t>曹宝丹</t>
  </si>
  <si>
    <t xml:space="preserve">3774455	</t>
  </si>
  <si>
    <t xml:space="preserve">105581458784	</t>
  </si>
  <si>
    <t xml:space="preserve">999226017658582	</t>
  </si>
  <si>
    <t>[成县]尚客优酒店(成县汽车站店)(92484222)</t>
  </si>
  <si>
    <t>高级双床房&lt;至多8间&gt;&lt;2人入住&gt;</t>
  </si>
  <si>
    <t>郑辰</t>
  </si>
  <si>
    <t xml:space="preserve">(THK)YD04028230813144616225;	</t>
  </si>
  <si>
    <t>，</t>
  </si>
  <si>
    <t>1136 CNY</t>
  </si>
  <si>
    <t>A230830091625481</t>
  </si>
  <si>
    <t>总计：1136元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</si>
  <si>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</si>
  <si>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</si>
  <si>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</si>
  <si>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</si>
  <si>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</si>
  <si>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</si>
  <si>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</si>
  <si>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</si>
  <si>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</si>
  <si>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</si>
  <si>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</si>
  <si>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</si>
  <si>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</si>
  <si>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</si>
  <si>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</si>
  <si>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</si>
  <si>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</si>
  <si>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</si>
  <si>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</si>
  <si>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2023-08-13</t>
  </si>
  <si>
    <t>3775270</t>
  </si>
  <si>
    <t>尚客优连锁酒店(成县汽车站店)</t>
  </si>
  <si>
    <t>2023-08-14</t>
  </si>
  <si>
    <t>2023-08-15</t>
  </si>
  <si>
    <t>退房日月结</t>
  </si>
  <si>
    <t>116.00</t>
  </si>
  <si>
    <t>RMB</t>
  </si>
  <si>
    <t>0</t>
  </si>
  <si>
    <t>0.00</t>
  </si>
  <si>
    <t>携程汇登国内直连</t>
  </si>
  <si>
    <t>01.011264</t>
  </si>
  <si>
    <t>2023-08-13 14:46:18</t>
  </si>
  <si>
    <t>否</t>
  </si>
  <si>
    <t>广州汇登信息科技有限公司</t>
  </si>
  <si>
    <t>直连</t>
  </si>
  <si>
    <t>中国</t>
  </si>
  <si>
    <t>3774455</t>
  </si>
  <si>
    <t>锦江之星(大连北站店)</t>
  </si>
  <si>
    <t>383.00</t>
  </si>
  <si>
    <t>2023-08-13 11:32:47</t>
  </si>
  <si>
    <t>2023-08-07</t>
  </si>
  <si>
    <t>3745299</t>
  </si>
  <si>
    <t>广州珀丽酒店</t>
  </si>
  <si>
    <t>637.00</t>
  </si>
  <si>
    <t>2023-08-07 12:59:37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</si>
</sst>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45151</v>
      </c>
      <c r="G2" s="6">
        <v>45153</v>
      </c>
      <c r="H2" s="4">
        <v>1</v>
      </c>
      <c r="I2" s="4">
        <v>2</v>
      </c>
      <c r="J2" s="4">
        <v>2</v>
      </c>
      <c r="K2" s="4" t="s">
        <v>30</v>
      </c>
      <c r="L2" s="4">
        <v>637</v>
      </c>
      <c r="M2" s="4">
        <v>637</v>
      </c>
      <c r="N2" s="4" t="s">
        <v>31</v>
      </c>
      <c r="O2" s="4" t="s">
        <v>32</v>
      </c>
      <c r="P2" s="4" t="s">
        <v>33</v>
      </c>
      <c r="Q2" s="4">
        <v>0</v>
      </c>
      <c r="R2" s="7">
        <v>45145</v>
      </c>
      <c r="S2" s="6">
        <v>45168</v>
      </c>
      <c r="T2" s="4" t="s">
        <v>34</v>
      </c>
      <c r="U2" s="4">
        <v>637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45152</v>
      </c>
      <c r="G3" s="6">
        <v>45153</v>
      </c>
      <c r="H3" s="4">
        <v>1</v>
      </c>
      <c r="I3" s="4">
        <v>1</v>
      </c>
      <c r="J3" s="4">
        <v>1</v>
      </c>
      <c r="K3" s="4" t="s">
        <v>30</v>
      </c>
      <c r="L3" s="4">
        <v>112</v>
      </c>
      <c r="M3" s="4">
        <v>112</v>
      </c>
      <c r="N3" s="4" t="s">
        <v>40</v>
      </c>
      <c r="O3" s="4" t="s">
        <v>32</v>
      </c>
      <c r="P3" s="4" t="s">
        <v>33</v>
      </c>
      <c r="Q3" s="4">
        <v>0</v>
      </c>
      <c r="R3" s="7">
        <v>45150</v>
      </c>
      <c r="S3" s="6">
        <v>45168</v>
      </c>
      <c r="T3" s="4" t="s">
        <v>34</v>
      </c>
      <c r="U3" s="4">
        <v>112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45152</v>
      </c>
      <c r="G4" s="6">
        <v>45153</v>
      </c>
      <c r="H4" s="4">
        <v>1</v>
      </c>
      <c r="I4" s="4">
        <v>1</v>
      </c>
      <c r="J4" s="4">
        <v>1</v>
      </c>
      <c r="K4" s="4" t="s">
        <v>30</v>
      </c>
      <c r="L4" s="4">
        <v>-112</v>
      </c>
      <c r="M4" s="4">
        <v>-112</v>
      </c>
      <c r="N4" s="4" t="s">
        <v>40</v>
      </c>
      <c r="O4" s="4" t="s">
        <v>32</v>
      </c>
      <c r="P4" s="4" t="s">
        <v>33</v>
      </c>
      <c r="Q4" s="4">
        <v>0</v>
      </c>
      <c r="R4" s="7">
        <v>45150</v>
      </c>
      <c r="S4" s="6">
        <v>45168</v>
      </c>
      <c r="T4" s="4" t="s">
        <v>34</v>
      </c>
      <c r="U4" s="4">
        <v>-112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45152</v>
      </c>
      <c r="G5" s="6">
        <v>45153</v>
      </c>
      <c r="H5" s="4">
        <v>1</v>
      </c>
      <c r="I5" s="4">
        <v>1</v>
      </c>
      <c r="J5" s="4">
        <v>1</v>
      </c>
      <c r="K5" s="4" t="s">
        <v>30</v>
      </c>
      <c r="L5" s="4">
        <v>383</v>
      </c>
      <c r="M5" s="4">
        <v>383</v>
      </c>
      <c r="N5" s="4" t="s">
        <v>47</v>
      </c>
      <c r="O5" s="4" t="s">
        <v>32</v>
      </c>
      <c r="P5" s="4" t="s">
        <v>33</v>
      </c>
      <c r="Q5" s="4">
        <v>0</v>
      </c>
      <c r="R5" s="7">
        <v>45151</v>
      </c>
      <c r="S5" s="6">
        <v>45168</v>
      </c>
      <c r="T5" s="4" t="s">
        <v>34</v>
      </c>
      <c r="U5" s="4">
        <v>383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45152</v>
      </c>
      <c r="G6" s="6">
        <v>45153</v>
      </c>
      <c r="H6" s="4">
        <v>1</v>
      </c>
      <c r="I6" s="4">
        <v>1</v>
      </c>
      <c r="J6" s="4">
        <v>1</v>
      </c>
      <c r="K6" s="4" t="s">
        <v>30</v>
      </c>
      <c r="L6" s="4">
        <v>116</v>
      </c>
      <c r="M6" s="4">
        <v>116</v>
      </c>
      <c r="N6" s="4" t="s">
        <v>53</v>
      </c>
      <c r="O6" s="4" t="s">
        <v>32</v>
      </c>
      <c r="P6" s="4" t="s">
        <v>33</v>
      </c>
      <c r="Q6" s="4">
        <v>0</v>
      </c>
      <c r="R6" s="7">
        <v>45151.0000115741</v>
      </c>
      <c r="S6" s="6">
        <v>45168</v>
      </c>
      <c r="T6" s="4" t="s">
        <v>34</v>
      </c>
      <c r="U6" s="4">
        <v>116</v>
      </c>
      <c r="V6" s="4">
        <v>0</v>
      </c>
      <c r="W6" s="4">
        <v>0</v>
      </c>
      <c r="X6" s="4" t="s">
        <v>36</v>
      </c>
      <c r="Y6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3" sqref="A13:A14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999225873632748</v>
      </c>
      <c r="B2" s="6">
        <v>45151</v>
      </c>
      <c r="C2" s="6">
        <v>45153</v>
      </c>
      <c r="D2" s="4">
        <v>637</v>
      </c>
      <c r="E2" s="4" t="str">
        <f>VLOOKUP(A2,HOP!A:L,12,0)</f>
        <v>637.00</v>
      </c>
      <c r="F2" s="4" t="str">
        <f>VLOOKUP(A2,HOP!A:C,3,0)</f>
        <v>3745299</v>
      </c>
      <c r="G2" s="4">
        <f>D2-E2</f>
        <v>0</v>
      </c>
      <c r="H2" s="4" t="str">
        <f>$H$1&amp;F2</f>
        <v>，3745299</v>
      </c>
      <c r="I2" s="4" t="str">
        <f>VLOOKUP(A2,HOP!A:U,21,0)</f>
        <v>直连</v>
      </c>
    </row>
    <row r="3" s="4" customFormat="1" hidden="1" spans="1:9">
      <c r="A3" s="5">
        <v>999225990749606</v>
      </c>
      <c r="B3" s="6">
        <v>45152</v>
      </c>
      <c r="C3" s="6">
        <v>45153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999226014932469</v>
      </c>
      <c r="B4" s="6">
        <v>45152</v>
      </c>
      <c r="C4" s="6">
        <v>45153</v>
      </c>
      <c r="D4" s="4">
        <v>383</v>
      </c>
      <c r="E4" s="4" t="str">
        <f>VLOOKUP(A4,HOP!A:L,12,0)</f>
        <v>383.00</v>
      </c>
      <c r="F4" s="4" t="str">
        <f>VLOOKUP(A4,HOP!A:C,3,0)</f>
        <v>3774455</v>
      </c>
      <c r="G4" s="4">
        <f>D4-E4</f>
        <v>0</v>
      </c>
      <c r="H4" s="4" t="str">
        <f>$H$1&amp;F4</f>
        <v>，3774455</v>
      </c>
      <c r="I4" s="4" t="str">
        <f>VLOOKUP(A4,HOP!A:U,21,0)</f>
        <v>直连</v>
      </c>
    </row>
    <row r="5" s="4" customFormat="1" spans="1:9">
      <c r="A5" s="5">
        <v>999226017658582</v>
      </c>
      <c r="B5" s="6">
        <v>45152</v>
      </c>
      <c r="C5" s="6">
        <v>45153</v>
      </c>
      <c r="D5" s="4">
        <v>116</v>
      </c>
      <c r="E5" s="4" t="str">
        <f>VLOOKUP(A5,HOP!A:L,12,0)</f>
        <v>116.00</v>
      </c>
      <c r="F5" s="4" t="str">
        <f>VLOOKUP(A5,HOP!A:C,3,0)</f>
        <v>3775270</v>
      </c>
      <c r="G5" s="4">
        <f>D5-E5</f>
        <v>0</v>
      </c>
      <c r="H5" s="4" t="str">
        <f>$H$1&amp;F5</f>
        <v>，3775270</v>
      </c>
      <c r="I5" s="4" t="str">
        <f>VLOOKUP(A5,HOP!A:U,21,0)</f>
        <v>直连</v>
      </c>
    </row>
    <row r="7" spans="4:4">
      <c r="D7" s="4">
        <f>SUM(D2:D6)</f>
        <v>1136</v>
      </c>
    </row>
    <row r="9" spans="4:4">
      <c r="D9" s="4" t="s">
        <v>56</v>
      </c>
    </row>
    <row r="13" spans="1:1">
      <c r="A13" s="4" t="s">
        <v>57</v>
      </c>
    </row>
    <row r="14" spans="1:1">
      <c r="A14" s="4" t="s">
        <v>58</v>
      </c>
    </row>
  </sheetData>
  <autoFilter ref="A1:XFD9">
    <filterColumn colId="3">
      <filters blank="1">
        <filter val="383"/>
        <filter val="116"/>
        <filter val="1136"/>
        <filter val="637"/>
        <filter val="1136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999226017658582</v>
      </c>
      <c r="B2" s="1" t="s">
        <v>78</v>
      </c>
      <c r="C2" s="1" t="s">
        <v>79</v>
      </c>
      <c r="D2" s="1" t="s">
        <v>80</v>
      </c>
      <c r="E2" s="1" t="s">
        <v>53</v>
      </c>
      <c r="F2" s="1" t="s">
        <v>81</v>
      </c>
      <c r="G2" s="1" t="s">
        <v>82</v>
      </c>
      <c r="H2" s="1" t="s">
        <v>83</v>
      </c>
      <c r="I2" s="1" t="s">
        <v>84</v>
      </c>
      <c r="J2" s="1" t="s">
        <v>85</v>
      </c>
      <c r="K2" s="1" t="s">
        <v>84</v>
      </c>
      <c r="L2" s="1" t="s">
        <v>84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 t="s">
        <v>93</v>
      </c>
      <c r="V2" s="1" t="s">
        <v>94</v>
      </c>
    </row>
    <row r="3" s="1" customFormat="1" spans="1:22">
      <c r="A3" s="3">
        <v>999226014932469</v>
      </c>
      <c r="B3" s="1" t="s">
        <v>78</v>
      </c>
      <c r="C3" s="1" t="s">
        <v>95</v>
      </c>
      <c r="D3" s="1" t="s">
        <v>96</v>
      </c>
      <c r="E3" s="1" t="s">
        <v>47</v>
      </c>
      <c r="F3" s="1" t="s">
        <v>81</v>
      </c>
      <c r="G3" s="1" t="s">
        <v>82</v>
      </c>
      <c r="H3" s="1" t="s">
        <v>83</v>
      </c>
      <c r="I3" s="1" t="s">
        <v>97</v>
      </c>
      <c r="J3" s="1" t="s">
        <v>85</v>
      </c>
      <c r="K3" s="1" t="s">
        <v>97</v>
      </c>
      <c r="L3" s="1" t="s">
        <v>97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98</v>
      </c>
      <c r="S3" s="1" t="s">
        <v>91</v>
      </c>
      <c r="T3" s="1" t="s">
        <v>92</v>
      </c>
      <c r="U3" s="1" t="s">
        <v>93</v>
      </c>
      <c r="V3" s="1" t="s">
        <v>94</v>
      </c>
    </row>
    <row r="4" s="1" customFormat="1" spans="1:22">
      <c r="A4" s="3">
        <v>999225873632748</v>
      </c>
      <c r="B4" s="1" t="s">
        <v>99</v>
      </c>
      <c r="C4" s="1" t="s">
        <v>100</v>
      </c>
      <c r="D4" s="1" t="s">
        <v>101</v>
      </c>
      <c r="E4" s="1" t="s">
        <v>31</v>
      </c>
      <c r="F4" s="1" t="s">
        <v>78</v>
      </c>
      <c r="G4" s="1" t="s">
        <v>82</v>
      </c>
      <c r="H4" s="1" t="s">
        <v>83</v>
      </c>
      <c r="I4" s="1" t="s">
        <v>102</v>
      </c>
      <c r="J4" s="1" t="s">
        <v>85</v>
      </c>
      <c r="K4" s="1" t="s">
        <v>102</v>
      </c>
      <c r="L4" s="1" t="s">
        <v>102</v>
      </c>
      <c r="M4" s="1" t="s">
        <v>86</v>
      </c>
      <c r="N4" s="1" t="s">
        <v>86</v>
      </c>
      <c r="O4" s="1" t="s">
        <v>87</v>
      </c>
      <c r="P4" s="1" t="s">
        <v>88</v>
      </c>
      <c r="Q4" s="1" t="s">
        <v>89</v>
      </c>
      <c r="R4" s="1" t="s">
        <v>103</v>
      </c>
      <c r="S4" s="1" t="s">
        <v>91</v>
      </c>
      <c r="T4" s="1" t="s">
        <v>92</v>
      </c>
      <c r="U4" s="1" t="s">
        <v>93</v>
      </c>
      <c r="V4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2023-08-30T01:17:57Z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