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<sst xmlns="http://schemas.openxmlformats.org/spreadsheetml/2006/main" count="211" uniqueCount="118">
  <si>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</si>
  <si>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</si>
  <si>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</si>
  <si>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</si>
  <si>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</si>
  <si>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</si>
  <si>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</si>
  <si>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</si>
  <si>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</si>
  <si>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</si>
  <si>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</si>
  <si>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</si>
  <si>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</si>
  <si>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</si>
  <si>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</si>
  <si>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</si>
  <si>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</si>
  <si>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</si>
  <si>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</si>
  <si>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</si>
  <si>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</si>
  <si>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</si>
  <si>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</si>
  <si>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</si>
  <si>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</si>
  <si>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999225882398658	</t>
  </si>
  <si>
    <t>Ctrip</t>
  </si>
  <si>
    <t>正常</t>
  </si>
  <si>
    <t>[淄博]格林豪泰(淄博火车站金晶大道万象汇店)(80245884)</t>
  </si>
  <si>
    <t>双床房&lt;2人入住&gt;</t>
  </si>
  <si>
    <t>CNY</t>
  </si>
  <si>
    <t>杨礼慧</t>
  </si>
  <si>
    <t>CA13744230831CNY</t>
  </si>
  <si>
    <t>未提现</t>
  </si>
  <si>
    <t>携程开票</t>
  </si>
  <si>
    <t xml:space="preserve">3746378	</t>
  </si>
  <si>
    <t xml:space="preserve">(GRT)90198948;	</t>
  </si>
  <si>
    <t>取消</t>
  </si>
  <si>
    <t xml:space="preserve">999225910365815	</t>
  </si>
  <si>
    <t>[广州]广州珀丽酒店(76255406)</t>
  </si>
  <si>
    <t>豪华双床房&lt;至多8间&gt;&lt;2人入住&gt;</t>
  </si>
  <si>
    <t>郑惠群</t>
  </si>
  <si>
    <t>CA13744230901CNY</t>
  </si>
  <si>
    <t xml:space="preserve">3752386	</t>
  </si>
  <si>
    <t xml:space="preserve">	</t>
  </si>
  <si>
    <t xml:space="preserve">999225955565005	</t>
  </si>
  <si>
    <t>[新安]尚客优精选酒店(新安洛新产业聚集区店)(80248819)</t>
  </si>
  <si>
    <t>精选大床房&lt;2人入住&gt;</t>
  </si>
  <si>
    <t>徐德军</t>
  </si>
  <si>
    <t xml:space="preserve">3762338	</t>
  </si>
  <si>
    <t xml:space="preserve">(THK)YD03913230810193324493;	</t>
  </si>
  <si>
    <t xml:space="preserve">999226027867098	</t>
  </si>
  <si>
    <t>商务双床房&lt;2人入住&gt;</t>
  </si>
  <si>
    <t>张晓明</t>
  </si>
  <si>
    <t xml:space="preserve">3777191	</t>
  </si>
  <si>
    <t xml:space="preserve">(GRT)90517156;	</t>
  </si>
  <si>
    <t xml:space="preserve">999226033770215	</t>
  </si>
  <si>
    <t>[北京]北京华育宾馆(80245976)</t>
  </si>
  <si>
    <t>标准间双床&lt;至多8间&gt;&lt;2人入住&gt;</t>
  </si>
  <si>
    <t>唐丽梅</t>
  </si>
  <si>
    <t xml:space="preserve">3778772	</t>
  </si>
  <si>
    <t>，</t>
  </si>
  <si>
    <t xml:space="preserve"> 2935 CNY</t>
  </si>
  <si>
    <t>A230901091004481</t>
  </si>
  <si>
    <t>总计：2935元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</si>
  <si>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</si>
  <si>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</si>
  <si>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</si>
  <si>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</si>
  <si>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</si>
  <si>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</si>
  <si>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</si>
  <si>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</si>
  <si>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</si>
  <si>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</si>
  <si>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</si>
  <si>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</si>
  <si>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</si>
  <si>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</si>
  <si>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</si>
  <si>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</si>
  <si>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</si>
  <si>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</si>
  <si>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</si>
  <si>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2023-08-14</t>
  </si>
  <si>
    <t>3778772</t>
  </si>
  <si>
    <t>北京华育宾馆</t>
  </si>
  <si>
    <t>2023-08-15</t>
  </si>
  <si>
    <t>2023-08-17</t>
  </si>
  <si>
    <t>退房日月结</t>
  </si>
  <si>
    <t>1256.00</t>
  </si>
  <si>
    <t>RMB</t>
  </si>
  <si>
    <t>0</t>
  </si>
  <si>
    <t>0.00</t>
  </si>
  <si>
    <t>携程汇登国内直连</t>
  </si>
  <si>
    <t>01.011264</t>
  </si>
  <si>
    <t>2023-08-14 09:42:32</t>
  </si>
  <si>
    <t>否</t>
  </si>
  <si>
    <t>广州汇登信息科技有限公司</t>
  </si>
  <si>
    <t>直连</t>
  </si>
  <si>
    <t>中国</t>
  </si>
  <si>
    <t>2023-08-13</t>
  </si>
  <si>
    <t>3777191</t>
  </si>
  <si>
    <t>格林豪泰(淄博火车站金晶大道万象汇店)</t>
  </si>
  <si>
    <t>541.00</t>
  </si>
  <si>
    <t>2023-08-13 21:34:38</t>
  </si>
  <si>
    <t>2023-08-10</t>
  </si>
  <si>
    <t>3762338</t>
  </si>
  <si>
    <t>尚客优精选酒店(新安洛新产业聚集区店)</t>
  </si>
  <si>
    <t>2023-08-11</t>
  </si>
  <si>
    <t>855.00</t>
  </si>
  <si>
    <t>2023-08-10 19:33:26</t>
  </si>
  <si>
    <t>2023-08-08</t>
  </si>
  <si>
    <t>3752386</t>
  </si>
  <si>
    <t>广州珀丽酒店</t>
  </si>
  <si>
    <t>2023-08-16</t>
  </si>
  <si>
    <t>283.00</t>
  </si>
  <si>
    <t>2023-08-08 20:18:39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</si>
</sst>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45153</v>
      </c>
      <c r="G2" s="6">
        <v>45154</v>
      </c>
      <c r="H2" s="4">
        <v>1</v>
      </c>
      <c r="I2" s="4">
        <v>1</v>
      </c>
      <c r="J2" s="4">
        <v>1</v>
      </c>
      <c r="K2" s="4" t="s">
        <v>30</v>
      </c>
      <c r="L2" s="4">
        <v>244</v>
      </c>
      <c r="M2" s="4">
        <v>244</v>
      </c>
      <c r="N2" s="4" t="s">
        <v>31</v>
      </c>
      <c r="O2" s="4" t="s">
        <v>32</v>
      </c>
      <c r="P2" s="4" t="s">
        <v>33</v>
      </c>
      <c r="Q2" s="4">
        <v>0</v>
      </c>
      <c r="R2" s="7">
        <v>45145</v>
      </c>
      <c r="S2" s="6">
        <v>45169</v>
      </c>
      <c r="T2" s="4" t="s">
        <v>34</v>
      </c>
      <c r="U2" s="4">
        <v>244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45153</v>
      </c>
      <c r="G3" s="6">
        <v>45154</v>
      </c>
      <c r="H3" s="4">
        <v>1</v>
      </c>
      <c r="I3" s="4">
        <v>1</v>
      </c>
      <c r="J3" s="4">
        <v>1</v>
      </c>
      <c r="K3" s="4" t="s">
        <v>30</v>
      </c>
      <c r="L3" s="4">
        <v>-244</v>
      </c>
      <c r="M3" s="4">
        <v>-244</v>
      </c>
      <c r="N3" s="4" t="s">
        <v>31</v>
      </c>
      <c r="O3" s="4" t="s">
        <v>32</v>
      </c>
      <c r="P3" s="4" t="s">
        <v>33</v>
      </c>
      <c r="Q3" s="4">
        <v>0</v>
      </c>
      <c r="R3" s="7">
        <v>45145</v>
      </c>
      <c r="S3" s="6">
        <v>45169</v>
      </c>
      <c r="T3" s="4" t="s">
        <v>34</v>
      </c>
      <c r="U3" s="4">
        <v>-244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45154</v>
      </c>
      <c r="G4" s="6">
        <v>45155</v>
      </c>
      <c r="H4" s="4">
        <v>1</v>
      </c>
      <c r="I4" s="4">
        <v>1</v>
      </c>
      <c r="J4" s="4">
        <v>1</v>
      </c>
      <c r="K4" s="4" t="s">
        <v>30</v>
      </c>
      <c r="L4" s="4">
        <v>283</v>
      </c>
      <c r="M4" s="4">
        <v>283</v>
      </c>
      <c r="N4" s="4" t="s">
        <v>41</v>
      </c>
      <c r="O4" s="4" t="s">
        <v>42</v>
      </c>
      <c r="P4" s="4" t="s">
        <v>33</v>
      </c>
      <c r="Q4" s="4">
        <v>0</v>
      </c>
      <c r="R4" s="7">
        <v>45146</v>
      </c>
      <c r="S4" s="6">
        <v>45170</v>
      </c>
      <c r="T4" s="4" t="s">
        <v>34</v>
      </c>
      <c r="U4" s="4">
        <v>283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45149</v>
      </c>
      <c r="G5" s="6">
        <v>45155</v>
      </c>
      <c r="H5" s="4">
        <v>1</v>
      </c>
      <c r="I5" s="4">
        <v>6</v>
      </c>
      <c r="J5" s="4">
        <v>6</v>
      </c>
      <c r="K5" s="4" t="s">
        <v>30</v>
      </c>
      <c r="L5" s="4">
        <v>855</v>
      </c>
      <c r="M5" s="4">
        <v>855</v>
      </c>
      <c r="N5" s="4" t="s">
        <v>48</v>
      </c>
      <c r="O5" s="4" t="s">
        <v>42</v>
      </c>
      <c r="P5" s="4" t="s">
        <v>33</v>
      </c>
      <c r="Q5" s="4">
        <v>0</v>
      </c>
      <c r="R5" s="7">
        <v>45148</v>
      </c>
      <c r="S5" s="6">
        <v>45170</v>
      </c>
      <c r="T5" s="4" t="s">
        <v>34</v>
      </c>
      <c r="U5" s="4">
        <v>855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28</v>
      </c>
      <c r="E6" s="4" t="s">
        <v>52</v>
      </c>
      <c r="F6" s="6">
        <v>45153</v>
      </c>
      <c r="G6" s="6">
        <v>45155</v>
      </c>
      <c r="H6" s="4">
        <v>1</v>
      </c>
      <c r="I6" s="4">
        <v>2</v>
      </c>
      <c r="J6" s="4">
        <v>2</v>
      </c>
      <c r="K6" s="4" t="s">
        <v>30</v>
      </c>
      <c r="L6" s="4">
        <v>541</v>
      </c>
      <c r="M6" s="4">
        <v>541</v>
      </c>
      <c r="N6" s="4" t="s">
        <v>53</v>
      </c>
      <c r="O6" s="4" t="s">
        <v>42</v>
      </c>
      <c r="P6" s="4" t="s">
        <v>33</v>
      </c>
      <c r="Q6" s="4">
        <v>0</v>
      </c>
      <c r="R6" s="7">
        <v>45151</v>
      </c>
      <c r="S6" s="6">
        <v>45170</v>
      </c>
      <c r="T6" s="4" t="s">
        <v>34</v>
      </c>
      <c r="U6" s="4">
        <v>541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45153</v>
      </c>
      <c r="G7" s="6">
        <v>45155</v>
      </c>
      <c r="H7" s="4">
        <v>1</v>
      </c>
      <c r="I7" s="4">
        <v>2</v>
      </c>
      <c r="J7" s="4">
        <v>2</v>
      </c>
      <c r="K7" s="4" t="s">
        <v>30</v>
      </c>
      <c r="L7" s="4">
        <v>1256</v>
      </c>
      <c r="M7" s="4">
        <v>1256</v>
      </c>
      <c r="N7" s="4" t="s">
        <v>59</v>
      </c>
      <c r="O7" s="4" t="s">
        <v>42</v>
      </c>
      <c r="P7" s="4" t="s">
        <v>33</v>
      </c>
      <c r="Q7" s="4">
        <v>0</v>
      </c>
      <c r="R7" s="7">
        <v>45152.0000115741</v>
      </c>
      <c r="S7" s="6">
        <v>45170</v>
      </c>
      <c r="T7" s="4" t="s">
        <v>34</v>
      </c>
      <c r="U7" s="4">
        <v>1256</v>
      </c>
      <c r="V7" s="4">
        <v>0</v>
      </c>
      <c r="W7" s="4">
        <v>0</v>
      </c>
      <c r="X7" s="4" t="s">
        <v>60</v>
      </c>
      <c r="Y7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5" sqref="A15:A16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hidden="1" spans="1:9">
      <c r="A2" s="5">
        <v>999225882398658</v>
      </c>
      <c r="B2" s="6">
        <v>45153</v>
      </c>
      <c r="C2" s="6">
        <v>45154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999225910365815</v>
      </c>
      <c r="B3" s="6">
        <v>45154</v>
      </c>
      <c r="C3" s="6">
        <v>45155</v>
      </c>
      <c r="D3" s="4">
        <v>283</v>
      </c>
      <c r="E3" s="4" t="str">
        <f>VLOOKUP(A3,HOP!A:L,12,0)</f>
        <v>283.00</v>
      </c>
      <c r="F3" s="4" t="str">
        <f>VLOOKUP(A3,HOP!A:C,3,0)</f>
        <v>3752386</v>
      </c>
      <c r="G3" s="4">
        <f>D3-E3</f>
        <v>0</v>
      </c>
      <c r="H3" s="4" t="str">
        <f>$H$1&amp;F3</f>
        <v>，3752386</v>
      </c>
      <c r="I3" s="4" t="str">
        <f>VLOOKUP(A3,HOP!A:U,21,0)</f>
        <v>直连</v>
      </c>
    </row>
    <row r="4" s="4" customFormat="1" spans="1:9">
      <c r="A4" s="5">
        <v>999225955565005</v>
      </c>
      <c r="B4" s="6">
        <v>45149</v>
      </c>
      <c r="C4" s="6">
        <v>45155</v>
      </c>
      <c r="D4" s="4">
        <v>855</v>
      </c>
      <c r="E4" s="4" t="str">
        <f>VLOOKUP(A4,HOP!A:L,12,0)</f>
        <v>855.00</v>
      </c>
      <c r="F4" s="4" t="str">
        <f>VLOOKUP(A4,HOP!A:C,3,0)</f>
        <v>3762338</v>
      </c>
      <c r="G4" s="4">
        <f>D4-E4</f>
        <v>0</v>
      </c>
      <c r="H4" s="4" t="str">
        <f>$H$1&amp;F4</f>
        <v>，3762338</v>
      </c>
      <c r="I4" s="4" t="str">
        <f>VLOOKUP(A4,HOP!A:U,21,0)</f>
        <v>直连</v>
      </c>
    </row>
    <row r="5" s="4" customFormat="1" spans="1:9">
      <c r="A5" s="5">
        <v>999226027867098</v>
      </c>
      <c r="B5" s="6">
        <v>45153</v>
      </c>
      <c r="C5" s="6">
        <v>45155</v>
      </c>
      <c r="D5" s="4">
        <v>541</v>
      </c>
      <c r="E5" s="4" t="str">
        <f>VLOOKUP(A5,HOP!A:L,12,0)</f>
        <v>541.00</v>
      </c>
      <c r="F5" s="4" t="str">
        <f>VLOOKUP(A5,HOP!A:C,3,0)</f>
        <v>3777191</v>
      </c>
      <c r="G5" s="4">
        <f>D5-E5</f>
        <v>0</v>
      </c>
      <c r="H5" s="4" t="str">
        <f>$H$1&amp;F5</f>
        <v>，3777191</v>
      </c>
      <c r="I5" s="4" t="str">
        <f>VLOOKUP(A5,HOP!A:U,21,0)</f>
        <v>直连</v>
      </c>
    </row>
    <row r="6" s="4" customFormat="1" spans="1:9">
      <c r="A6" s="5">
        <v>999226033770215</v>
      </c>
      <c r="B6" s="6">
        <v>45153</v>
      </c>
      <c r="C6" s="6">
        <v>45155</v>
      </c>
      <c r="D6" s="4">
        <v>1256</v>
      </c>
      <c r="E6" s="4" t="str">
        <f>VLOOKUP(A6,HOP!A:L,12,0)</f>
        <v>1256.00</v>
      </c>
      <c r="F6" s="4" t="str">
        <f>VLOOKUP(A6,HOP!A:C,3,0)</f>
        <v>3778772</v>
      </c>
      <c r="G6" s="4">
        <f>D6-E6</f>
        <v>0</v>
      </c>
      <c r="H6" s="4" t="str">
        <f>$H$1&amp;F6</f>
        <v>，3778772</v>
      </c>
      <c r="I6" s="4" t="str">
        <f>VLOOKUP(A6,HOP!A:U,21,0)</f>
        <v>直连</v>
      </c>
    </row>
    <row r="8" spans="4:4">
      <c r="D8" s="4">
        <f>SUM(D2:D7)</f>
        <v>2935</v>
      </c>
    </row>
    <row r="10" spans="4:4">
      <c r="D10" s="4" t="s">
        <v>62</v>
      </c>
    </row>
    <row r="15" spans="1:1">
      <c r="A15" s="4" t="s">
        <v>63</v>
      </c>
    </row>
    <row r="16" spans="1:1">
      <c r="A16" s="4" t="s">
        <v>64</v>
      </c>
    </row>
  </sheetData>
  <autoFilter ref="A1:XFD10">
    <filterColumn colId="3">
      <filters blank="1">
        <filter val="541"/>
        <filter val="283"/>
        <filter val="855"/>
        <filter val="2935"/>
        <filter val="1256"/>
        <filter val="2935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  <c r="U1" s="2" t="s">
        <v>82</v>
      </c>
      <c r="V1" s="2" t="s">
        <v>83</v>
      </c>
    </row>
    <row r="2" s="1" customFormat="1" spans="1:22">
      <c r="A2" s="3">
        <v>999226033770215</v>
      </c>
      <c r="B2" s="1" t="s">
        <v>84</v>
      </c>
      <c r="C2" s="1" t="s">
        <v>85</v>
      </c>
      <c r="D2" s="1" t="s">
        <v>86</v>
      </c>
      <c r="E2" s="1" t="s">
        <v>59</v>
      </c>
      <c r="F2" s="1" t="s">
        <v>87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90</v>
      </c>
      <c r="L2" s="1" t="s">
        <v>90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  <c r="U2" s="1" t="s">
        <v>99</v>
      </c>
      <c r="V2" s="1" t="s">
        <v>100</v>
      </c>
    </row>
    <row r="3" s="1" customFormat="1" spans="1:22">
      <c r="A3" s="3">
        <v>999226027867098</v>
      </c>
      <c r="B3" s="1" t="s">
        <v>101</v>
      </c>
      <c r="C3" s="1" t="s">
        <v>102</v>
      </c>
      <c r="D3" s="1" t="s">
        <v>103</v>
      </c>
      <c r="E3" s="1" t="s">
        <v>53</v>
      </c>
      <c r="F3" s="1" t="s">
        <v>87</v>
      </c>
      <c r="G3" s="1" t="s">
        <v>88</v>
      </c>
      <c r="H3" s="1" t="s">
        <v>89</v>
      </c>
      <c r="I3" s="1" t="s">
        <v>104</v>
      </c>
      <c r="J3" s="1" t="s">
        <v>91</v>
      </c>
      <c r="K3" s="1" t="s">
        <v>104</v>
      </c>
      <c r="L3" s="1" t="s">
        <v>104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95</v>
      </c>
      <c r="R3" s="1" t="s">
        <v>105</v>
      </c>
      <c r="S3" s="1" t="s">
        <v>97</v>
      </c>
      <c r="T3" s="1" t="s">
        <v>98</v>
      </c>
      <c r="U3" s="1" t="s">
        <v>99</v>
      </c>
      <c r="V3" s="1" t="s">
        <v>100</v>
      </c>
    </row>
    <row r="4" s="1" customFormat="1" spans="1:22">
      <c r="A4" s="3">
        <v>999225955565005</v>
      </c>
      <c r="B4" s="1" t="s">
        <v>106</v>
      </c>
      <c r="C4" s="1" t="s">
        <v>107</v>
      </c>
      <c r="D4" s="1" t="s">
        <v>108</v>
      </c>
      <c r="E4" s="1" t="s">
        <v>48</v>
      </c>
      <c r="F4" s="1" t="s">
        <v>109</v>
      </c>
      <c r="G4" s="1" t="s">
        <v>88</v>
      </c>
      <c r="H4" s="1" t="s">
        <v>89</v>
      </c>
      <c r="I4" s="1" t="s">
        <v>110</v>
      </c>
      <c r="J4" s="1" t="s">
        <v>91</v>
      </c>
      <c r="K4" s="1" t="s">
        <v>110</v>
      </c>
      <c r="L4" s="1" t="s">
        <v>110</v>
      </c>
      <c r="M4" s="1" t="s">
        <v>92</v>
      </c>
      <c r="N4" s="1" t="s">
        <v>92</v>
      </c>
      <c r="O4" s="1" t="s">
        <v>93</v>
      </c>
      <c r="P4" s="1" t="s">
        <v>94</v>
      </c>
      <c r="Q4" s="1" t="s">
        <v>95</v>
      </c>
      <c r="R4" s="1" t="s">
        <v>111</v>
      </c>
      <c r="S4" s="1" t="s">
        <v>97</v>
      </c>
      <c r="T4" s="1" t="s">
        <v>98</v>
      </c>
      <c r="U4" s="1" t="s">
        <v>99</v>
      </c>
      <c r="V4" s="1" t="s">
        <v>100</v>
      </c>
    </row>
    <row r="5" s="1" customFormat="1" spans="1:22">
      <c r="A5" s="3">
        <v>999225910365815</v>
      </c>
      <c r="B5" s="1" t="s">
        <v>112</v>
      </c>
      <c r="C5" s="1" t="s">
        <v>113</v>
      </c>
      <c r="D5" s="1" t="s">
        <v>114</v>
      </c>
      <c r="E5" s="1" t="s">
        <v>41</v>
      </c>
      <c r="F5" s="1" t="s">
        <v>115</v>
      </c>
      <c r="G5" s="1" t="s">
        <v>88</v>
      </c>
      <c r="H5" s="1" t="s">
        <v>89</v>
      </c>
      <c r="I5" s="1" t="s">
        <v>116</v>
      </c>
      <c r="J5" s="1" t="s">
        <v>91</v>
      </c>
      <c r="K5" s="1" t="s">
        <v>116</v>
      </c>
      <c r="L5" s="1" t="s">
        <v>116</v>
      </c>
      <c r="M5" s="1" t="s">
        <v>92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117</v>
      </c>
      <c r="S5" s="1" t="s">
        <v>97</v>
      </c>
      <c r="T5" s="1" t="s">
        <v>98</v>
      </c>
      <c r="U5" s="1" t="s">
        <v>99</v>
      </c>
      <c r="V5" s="1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2023-09-01T01:11:30Z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