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<sst xmlns="http://schemas.openxmlformats.org/spreadsheetml/2006/main" count="453" uniqueCount="184">
  <si>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</si>
  <si>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</si>
  <si>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</si>
  <si>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</si>
  <si>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</si>
  <si>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</si>
  <si>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</si>
  <si>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</si>
  <si>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</si>
  <si>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</si>
  <si>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</si>
  <si>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</si>
  <si>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</si>
  <si>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</si>
  <si>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</si>
  <si>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</si>
  <si>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</si>
  <si>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</si>
  <si>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</si>
  <si>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</si>
  <si>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</si>
  <si>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</si>
  <si>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</si>
  <si>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</si>
  <si>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</si>
  <si>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999224713925599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</si>
  <si>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</si>
  <si>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</si>
  <si>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</si>
  <si>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</si>
  <si>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</si>
  <si>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Hong/Zhikun</t>
  </si>
  <si>
    <t>CA363230902CNY</t>
  </si>
  <si>
    <t>未提现</t>
  </si>
  <si>
    <t>携程开票</t>
  </si>
  <si>
    <t xml:space="preserve">3489795	</t>
  </si>
  <si>
    <t xml:space="preserve">	</t>
  </si>
  <si>
    <t xml:space="preserve">999224814212695	</t>
  </si>
  <si>
    <t xml:space="preserve">3514043	</t>
  </si>
  <si>
    <t xml:space="preserve">999225663164284	</t>
  </si>
  <si>
    <t>[香港]香港九龙酒店(The Kowloon Hotel)(9826444)</t>
  </si>
  <si>
    <t>豪华房(至少提前5天预订)(至少连住2晚及以上)&lt;双人入住&gt;&lt;内宾&gt;&lt;无早&gt;</t>
  </si>
  <si>
    <t>Liu/Xiaoxuan,Chen/Juqi</t>
  </si>
  <si>
    <t xml:space="preserve">3701348	</t>
  </si>
  <si>
    <t xml:space="preserve">999225722023026	</t>
  </si>
  <si>
    <t>[香港]香港九龙海逸君绰酒店(Harbour Grand Kowloon)(17095949)</t>
  </si>
  <si>
    <t>高级客房(至少连住2晚及以上)&lt;特惠&gt;&lt;双人入住&gt;&lt;内宾&gt;&lt;无早&gt;</t>
  </si>
  <si>
    <t>TONG/ZHUOCHENG,Xu/Jiajie</t>
  </si>
  <si>
    <t xml:space="preserve">3714068	</t>
  </si>
  <si>
    <t xml:space="preserve">999225820226265	</t>
  </si>
  <si>
    <t>[梅州]梅州白天鹅迎宾馆(100697959)</t>
  </si>
  <si>
    <t>商务江景双床房&lt;双人入住&gt;&lt;限量抢购&gt;&lt;双早&gt;&lt;日历房套餐高价值&gt;&lt;新酒店礼盒&gt;</t>
  </si>
  <si>
    <t>胡敏芳</t>
  </si>
  <si>
    <t xml:space="preserve">25848857802	</t>
  </si>
  <si>
    <t>商务江景大床房&lt;特惠专享&gt;&lt;双人入住&gt;&lt;双早&gt;&lt;日历房套餐高价值&gt;&lt;新酒店礼盒&gt;</t>
  </si>
  <si>
    <t>陈翠梅</t>
  </si>
  <si>
    <t xml:space="preserve">25848857801	</t>
  </si>
  <si>
    <t>商务江景双床房&lt;特惠专享&gt;&lt;双人入住&gt;&lt;双早&gt;&lt;日历房套餐高价值&gt;&lt;新酒店礼盒&gt;</t>
  </si>
  <si>
    <t>钟琳</t>
  </si>
  <si>
    <t xml:space="preserve">25848857797	</t>
  </si>
  <si>
    <t>商务江景大床房&lt;超值特惠&gt;&lt;双人入住&gt;&lt;日历房套餐高价值&gt;&lt;单早&gt;&lt;新酒店礼盒&gt;</t>
  </si>
  <si>
    <t>陈育梅</t>
  </si>
  <si>
    <t xml:space="preserve">999225888762376	</t>
  </si>
  <si>
    <t>高级房(至少提前5天预订)(至少连住2晚及以上)&lt;双人入住&gt;&lt;内宾&gt;&lt;无早&gt;</t>
  </si>
  <si>
    <t>hou/huiqin,zhang/zheyu</t>
  </si>
  <si>
    <t xml:space="preserve">3747901	</t>
  </si>
  <si>
    <t xml:space="preserve">25938453044	</t>
  </si>
  <si>
    <t>ZHANG/LEI</t>
  </si>
  <si>
    <t xml:space="preserve">3757958	</t>
  </si>
  <si>
    <t xml:space="preserve">999225974398307	</t>
  </si>
  <si>
    <t>ZHANG/HANG</t>
  </si>
  <si>
    <t xml:space="preserve">3763756	</t>
  </si>
  <si>
    <t xml:space="preserve">999225974692855	</t>
  </si>
  <si>
    <t>Xue/jialin</t>
  </si>
  <si>
    <t xml:space="preserve">3763885	</t>
  </si>
  <si>
    <t xml:space="preserve">999226060184129	</t>
  </si>
  <si>
    <t>[梅州]梅州麓湖山酒店(67856423)</t>
  </si>
  <si>
    <t>豪华双床房&lt;双人入住&gt;&lt;升级特惠&gt;&lt;双早&gt;</t>
  </si>
  <si>
    <t>张岚</t>
  </si>
  <si>
    <t xml:space="preserve">2894873	</t>
  </si>
  <si>
    <t xml:space="preserve">999226068278550	</t>
  </si>
  <si>
    <t>[梅州]梅州昌盛豪生大酒店(45834822)</t>
  </si>
  <si>
    <t>柚见客家——非遗套房&lt;超值特惠&gt;&lt;双人入住&gt;&lt;双早&gt;</t>
  </si>
  <si>
    <t>彭帝龙</t>
  </si>
  <si>
    <t xml:space="preserve">999226114964684	</t>
  </si>
  <si>
    <t>柚见客家——非遗套房&lt;双人入住&gt;&lt;限量抢购&gt;&lt;双早&gt;&lt;日历房套餐高价值&gt;&lt;新酒店礼盒&gt;</t>
  </si>
  <si>
    <t>林小</t>
  </si>
  <si>
    <t>取消</t>
  </si>
  <si>
    <t xml:space="preserve">999226117549440	</t>
  </si>
  <si>
    <t>标准双床房&lt;双人入住&gt;&lt;升级特惠&gt;&lt;双早&gt;</t>
  </si>
  <si>
    <t>蔡佳欢,肖雄伟</t>
  </si>
  <si>
    <t xml:space="preserve">999226119223941	</t>
  </si>
  <si>
    <t>黄玮杰</t>
  </si>
  <si>
    <t>，</t>
  </si>
  <si>
    <t>999225820226265</t>
  </si>
  <si>
    <t>202308042125020068</t>
  </si>
  <si>
    <t>202308060843290076</t>
  </si>
  <si>
    <t>202308060832150071</t>
  </si>
  <si>
    <t>202308060837340069</t>
  </si>
  <si>
    <t>999226060184129</t>
  </si>
  <si>
    <t>202308151401290077</t>
  </si>
  <si>
    <t>999226068278550</t>
  </si>
  <si>
    <t>202308160756440076</t>
  </si>
  <si>
    <t>999226117549440</t>
  </si>
  <si>
    <t>202308171616430068</t>
  </si>
  <si>
    <t>999226119223941</t>
  </si>
  <si>
    <t>202308171858080071</t>
  </si>
  <si>
    <t>A230902095333481</t>
  </si>
  <si>
    <t>房集:i230902095220 4901.9元</t>
  </si>
  <si>
    <t>CNY / HKD 当前参考汇率: 1.079130565</t>
  </si>
  <si>
    <t>总计： 31323.9 CNY/
33802.58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</si>
  <si>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</si>
  <si>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</si>
  <si>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</si>
  <si>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</si>
  <si>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</si>
  <si>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</si>
  <si>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</si>
  <si>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</si>
  <si>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</si>
  <si>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</si>
  <si>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</si>
  <si>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</si>
  <si>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</si>
  <si>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</si>
  <si>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</si>
  <si>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</si>
  <si>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</si>
  <si>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</si>
  <si>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</si>
  <si>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2023-08-11</t>
  </si>
  <si>
    <t>3763885</t>
  </si>
  <si>
    <t>香港九龙海逸君绰酒店</t>
  </si>
  <si>
    <t>Xue jialin</t>
  </si>
  <si>
    <t>2023-08-16</t>
  </si>
  <si>
    <t>2023-08-18</t>
  </si>
  <si>
    <t>退房日周结</t>
  </si>
  <si>
    <t>2122.00</t>
  </si>
  <si>
    <t>RMB</t>
  </si>
  <si>
    <t>0</t>
  </si>
  <si>
    <t>0.00</t>
  </si>
  <si>
    <t>携程国内直连(DD)</t>
  </si>
  <si>
    <t>01.011249</t>
  </si>
  <si>
    <t>2023-08-11 14:05:19</t>
  </si>
  <si>
    <t>否</t>
  </si>
  <si>
    <t>汇智国际旅游发展有限公司</t>
  </si>
  <si>
    <t>直采</t>
  </si>
  <si>
    <t>中国</t>
  </si>
  <si>
    <t>2023-08-10</t>
  </si>
  <si>
    <t>3763756</t>
  </si>
  <si>
    <t>ZHANG HANG</t>
  </si>
  <si>
    <t>2023-08-11 14:05:23</t>
  </si>
  <si>
    <t>2023-08-09</t>
  </si>
  <si>
    <t>3757958</t>
  </si>
  <si>
    <t>ZHANG LEI</t>
  </si>
  <si>
    <t>2023-08-14</t>
  </si>
  <si>
    <t>4244.00</t>
  </si>
  <si>
    <t>2023-08-10 17:49:24</t>
  </si>
  <si>
    <t>2023-08-07</t>
  </si>
  <si>
    <t>3747901</t>
  </si>
  <si>
    <t>香港九龙酒店</t>
  </si>
  <si>
    <t>hou huiqin,zhang zheyu</t>
  </si>
  <si>
    <t>4076.00</t>
  </si>
  <si>
    <t>2023-08-09 11:15:00</t>
  </si>
  <si>
    <t>2023-07-31</t>
  </si>
  <si>
    <t>3714068</t>
  </si>
  <si>
    <t>TONG ZHUOCHENG,Xu Jiajie</t>
  </si>
  <si>
    <t>2023-08-01 10:28:07</t>
  </si>
  <si>
    <t>2023-07-29</t>
  </si>
  <si>
    <t>3701348</t>
  </si>
  <si>
    <t>Liu Xiaoxuan,Chen Juqi</t>
  </si>
  <si>
    <t>1914.00</t>
  </si>
  <si>
    <t>2023-08-01 12:48:25</t>
  </si>
  <si>
    <t>2023-06-17</t>
  </si>
  <si>
    <t>3514043</t>
  </si>
  <si>
    <t>历山酒店</t>
  </si>
  <si>
    <t>Hong Zhikun</t>
  </si>
  <si>
    <t>2023-08-13</t>
  </si>
  <si>
    <t>3850.00</t>
  </si>
  <si>
    <t>2023-06-28 18:11:26</t>
  </si>
  <si>
    <t>2023-06-11</t>
  </si>
  <si>
    <t>3489795</t>
  </si>
  <si>
    <t>Hong Lixian</t>
  </si>
  <si>
    <t>2023-06-28 18:10:09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</si>
</sst>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14</xdr:col>
      <xdr:colOff>57150</xdr:colOff>
      <xdr:row>64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172700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45151</v>
      </c>
      <c r="G2" s="6">
        <v>45156</v>
      </c>
      <c r="H2" s="4">
        <v>1</v>
      </c>
      <c r="I2" s="4">
        <v>5</v>
      </c>
      <c r="J2" s="4">
        <v>5</v>
      </c>
      <c r="K2" s="4" t="s">
        <v>30</v>
      </c>
      <c r="L2" s="4">
        <v>3850</v>
      </c>
      <c r="M2" s="4">
        <v>3850</v>
      </c>
      <c r="N2" s="4" t="s">
        <v>31</v>
      </c>
      <c r="O2" s="4" t="s">
        <v>32</v>
      </c>
      <c r="P2" s="4" t="s">
        <v>33</v>
      </c>
      <c r="Q2" s="4">
        <v>0</v>
      </c>
      <c r="R2" s="7">
        <v>45088</v>
      </c>
      <c r="S2" s="6">
        <v>45171</v>
      </c>
      <c r="T2" s="4" t="s">
        <v>34</v>
      </c>
      <c r="U2" s="4">
        <v>3850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45151</v>
      </c>
      <c r="G3" s="6">
        <v>45156</v>
      </c>
      <c r="H3" s="4">
        <v>1</v>
      </c>
      <c r="I3" s="4">
        <v>5</v>
      </c>
      <c r="J3" s="4">
        <v>5</v>
      </c>
      <c r="K3" s="4" t="s">
        <v>30</v>
      </c>
      <c r="L3" s="4">
        <v>3850</v>
      </c>
      <c r="M3" s="4">
        <v>3850</v>
      </c>
      <c r="N3" s="4" t="s">
        <v>31</v>
      </c>
      <c r="O3" s="4" t="s">
        <v>32</v>
      </c>
      <c r="P3" s="4" t="s">
        <v>33</v>
      </c>
      <c r="Q3" s="4">
        <v>0</v>
      </c>
      <c r="R3" s="7">
        <v>45094.0000115741</v>
      </c>
      <c r="S3" s="6">
        <v>45171</v>
      </c>
      <c r="T3" s="4" t="s">
        <v>34</v>
      </c>
      <c r="U3" s="4">
        <v>3850</v>
      </c>
      <c r="V3" s="4">
        <v>0</v>
      </c>
      <c r="W3" s="4">
        <v>0</v>
      </c>
      <c r="X3" s="4" t="s">
        <v>38</v>
      </c>
      <c r="Y3" s="4" t="s">
        <v>36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45154</v>
      </c>
      <c r="G4" s="6">
        <v>45156</v>
      </c>
      <c r="H4" s="4">
        <v>1</v>
      </c>
      <c r="I4" s="4">
        <v>2</v>
      </c>
      <c r="J4" s="4">
        <v>2</v>
      </c>
      <c r="K4" s="4" t="s">
        <v>30</v>
      </c>
      <c r="L4" s="4">
        <v>1914</v>
      </c>
      <c r="M4" s="4">
        <v>1914</v>
      </c>
      <c r="N4" s="4" t="s">
        <v>42</v>
      </c>
      <c r="O4" s="4" t="s">
        <v>32</v>
      </c>
      <c r="P4" s="4" t="s">
        <v>33</v>
      </c>
      <c r="Q4" s="4">
        <v>0</v>
      </c>
      <c r="R4" s="7">
        <v>45136.0000115741</v>
      </c>
      <c r="S4" s="6">
        <v>45171</v>
      </c>
      <c r="T4" s="4" t="s">
        <v>34</v>
      </c>
      <c r="U4" s="4">
        <v>1914</v>
      </c>
      <c r="V4" s="4">
        <v>0</v>
      </c>
      <c r="W4" s="4">
        <v>0</v>
      </c>
      <c r="X4" s="4" t="s">
        <v>43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45152</v>
      </c>
      <c r="G5" s="6">
        <v>45156</v>
      </c>
      <c r="H5" s="4">
        <v>1</v>
      </c>
      <c r="I5" s="4">
        <v>4</v>
      </c>
      <c r="J5" s="4">
        <v>4</v>
      </c>
      <c r="K5" s="4" t="s">
        <v>30</v>
      </c>
      <c r="L5" s="4">
        <v>4244</v>
      </c>
      <c r="M5" s="4">
        <v>4244</v>
      </c>
      <c r="N5" s="4" t="s">
        <v>47</v>
      </c>
      <c r="O5" s="4" t="s">
        <v>32</v>
      </c>
      <c r="P5" s="4" t="s">
        <v>33</v>
      </c>
      <c r="Q5" s="4">
        <v>0</v>
      </c>
      <c r="R5" s="7">
        <v>45138.0000115741</v>
      </c>
      <c r="S5" s="6">
        <v>45171</v>
      </c>
      <c r="T5" s="4" t="s">
        <v>34</v>
      </c>
      <c r="U5" s="4">
        <v>4244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45155</v>
      </c>
      <c r="G6" s="6">
        <v>45156</v>
      </c>
      <c r="H6" s="4">
        <v>1</v>
      </c>
      <c r="I6" s="4">
        <v>1</v>
      </c>
      <c r="J6" s="4">
        <v>1</v>
      </c>
      <c r="K6" s="4" t="s">
        <v>30</v>
      </c>
      <c r="L6" s="4">
        <v>322.5</v>
      </c>
      <c r="M6" s="4">
        <v>322.5</v>
      </c>
      <c r="N6" s="4" t="s">
        <v>52</v>
      </c>
      <c r="O6" s="4" t="s">
        <v>32</v>
      </c>
      <c r="P6" s="4" t="s">
        <v>33</v>
      </c>
      <c r="Q6" s="4">
        <v>0</v>
      </c>
      <c r="R6" s="7">
        <v>45142</v>
      </c>
      <c r="S6" s="6">
        <v>45171</v>
      </c>
      <c r="T6" s="4" t="s">
        <v>34</v>
      </c>
      <c r="U6" s="4">
        <v>322.5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50</v>
      </c>
      <c r="E7" s="4" t="s">
        <v>54</v>
      </c>
      <c r="F7" s="6">
        <v>45153</v>
      </c>
      <c r="G7" s="6">
        <v>45156</v>
      </c>
      <c r="H7" s="4">
        <v>1</v>
      </c>
      <c r="I7" s="4">
        <v>3</v>
      </c>
      <c r="J7" s="4">
        <v>3</v>
      </c>
      <c r="K7" s="4" t="s">
        <v>30</v>
      </c>
      <c r="L7" s="4">
        <v>966</v>
      </c>
      <c r="M7" s="4">
        <v>966</v>
      </c>
      <c r="N7" s="4" t="s">
        <v>55</v>
      </c>
      <c r="O7" s="4" t="s">
        <v>32</v>
      </c>
      <c r="P7" s="4" t="s">
        <v>33</v>
      </c>
      <c r="Q7" s="4">
        <v>0</v>
      </c>
      <c r="R7" s="7">
        <v>45144.0000115741</v>
      </c>
      <c r="S7" s="6">
        <v>45171</v>
      </c>
      <c r="T7" s="4" t="s">
        <v>34</v>
      </c>
      <c r="U7" s="4">
        <v>966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50</v>
      </c>
      <c r="E8" s="4" t="s">
        <v>57</v>
      </c>
      <c r="F8" s="6">
        <v>45153</v>
      </c>
      <c r="G8" s="6">
        <v>45156</v>
      </c>
      <c r="H8" s="4">
        <v>1</v>
      </c>
      <c r="I8" s="4">
        <v>3</v>
      </c>
      <c r="J8" s="4">
        <v>3</v>
      </c>
      <c r="K8" s="4" t="s">
        <v>30</v>
      </c>
      <c r="L8" s="4">
        <v>966</v>
      </c>
      <c r="M8" s="4">
        <v>966</v>
      </c>
      <c r="N8" s="4" t="s">
        <v>58</v>
      </c>
      <c r="O8" s="4" t="s">
        <v>32</v>
      </c>
      <c r="P8" s="4" t="s">
        <v>33</v>
      </c>
      <c r="Q8" s="4">
        <v>0</v>
      </c>
      <c r="R8" s="7">
        <v>45144.0000115741</v>
      </c>
      <c r="S8" s="6">
        <v>45171</v>
      </c>
      <c r="T8" s="4" t="s">
        <v>34</v>
      </c>
      <c r="U8" s="4">
        <v>966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50</v>
      </c>
      <c r="E9" s="4" t="s">
        <v>60</v>
      </c>
      <c r="F9" s="6">
        <v>45153</v>
      </c>
      <c r="G9" s="6">
        <v>45156</v>
      </c>
      <c r="H9" s="4">
        <v>1</v>
      </c>
      <c r="I9" s="4">
        <v>3</v>
      </c>
      <c r="J9" s="4">
        <v>3</v>
      </c>
      <c r="K9" s="4" t="s">
        <v>30</v>
      </c>
      <c r="L9" s="4">
        <v>882</v>
      </c>
      <c r="M9" s="4">
        <v>882</v>
      </c>
      <c r="N9" s="4" t="s">
        <v>61</v>
      </c>
      <c r="O9" s="4" t="s">
        <v>32</v>
      </c>
      <c r="P9" s="4" t="s">
        <v>33</v>
      </c>
      <c r="Q9" s="4">
        <v>0</v>
      </c>
      <c r="R9" s="7">
        <v>45144</v>
      </c>
      <c r="S9" s="6">
        <v>45171</v>
      </c>
      <c r="T9" s="4" t="s">
        <v>34</v>
      </c>
      <c r="U9" s="4">
        <v>882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40</v>
      </c>
      <c r="E10" s="4" t="s">
        <v>63</v>
      </c>
      <c r="F10" s="6">
        <v>45154</v>
      </c>
      <c r="G10" s="6">
        <v>45156</v>
      </c>
      <c r="H10" s="4">
        <v>2</v>
      </c>
      <c r="I10" s="4">
        <v>2</v>
      </c>
      <c r="J10" s="4">
        <v>4</v>
      </c>
      <c r="K10" s="4" t="s">
        <v>30</v>
      </c>
      <c r="L10" s="4">
        <v>4076</v>
      </c>
      <c r="M10" s="4">
        <v>4076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45145</v>
      </c>
      <c r="S10" s="6">
        <v>45171</v>
      </c>
      <c r="T10" s="4" t="s">
        <v>34</v>
      </c>
      <c r="U10" s="4">
        <v>4076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45</v>
      </c>
      <c r="E11" s="4" t="s">
        <v>46</v>
      </c>
      <c r="F11" s="6">
        <v>45152</v>
      </c>
      <c r="G11" s="6">
        <v>45156</v>
      </c>
      <c r="H11" s="4">
        <v>1</v>
      </c>
      <c r="I11" s="4">
        <v>4</v>
      </c>
      <c r="J11" s="4">
        <v>4</v>
      </c>
      <c r="K11" s="4" t="s">
        <v>30</v>
      </c>
      <c r="L11" s="4">
        <v>4244</v>
      </c>
      <c r="M11" s="4">
        <v>4244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45147</v>
      </c>
      <c r="S11" s="6">
        <v>45171</v>
      </c>
      <c r="T11" s="4" t="s">
        <v>34</v>
      </c>
      <c r="U11" s="4">
        <v>4244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45</v>
      </c>
      <c r="E12" s="4" t="s">
        <v>46</v>
      </c>
      <c r="F12" s="6">
        <v>45154</v>
      </c>
      <c r="G12" s="6">
        <v>45156</v>
      </c>
      <c r="H12" s="4">
        <v>1</v>
      </c>
      <c r="I12" s="4">
        <v>2</v>
      </c>
      <c r="J12" s="4">
        <v>2</v>
      </c>
      <c r="K12" s="4" t="s">
        <v>30</v>
      </c>
      <c r="L12" s="4">
        <v>2122</v>
      </c>
      <c r="M12" s="4">
        <v>2122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45148.0000115741</v>
      </c>
      <c r="S12" s="6">
        <v>45171</v>
      </c>
      <c r="T12" s="4" t="s">
        <v>34</v>
      </c>
      <c r="U12" s="4">
        <v>2122</v>
      </c>
      <c r="V12" s="4">
        <v>0</v>
      </c>
      <c r="W12" s="4">
        <v>0</v>
      </c>
      <c r="X12" s="4" t="s">
        <v>71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45</v>
      </c>
      <c r="E13" s="4" t="s">
        <v>46</v>
      </c>
      <c r="F13" s="6">
        <v>45154</v>
      </c>
      <c r="G13" s="6">
        <v>45156</v>
      </c>
      <c r="H13" s="4">
        <v>1</v>
      </c>
      <c r="I13" s="4">
        <v>2</v>
      </c>
      <c r="J13" s="4">
        <v>2</v>
      </c>
      <c r="K13" s="4" t="s">
        <v>30</v>
      </c>
      <c r="L13" s="4">
        <v>2122</v>
      </c>
      <c r="M13" s="4">
        <v>2122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45149</v>
      </c>
      <c r="S13" s="6">
        <v>45171</v>
      </c>
      <c r="T13" s="4" t="s">
        <v>34</v>
      </c>
      <c r="U13" s="4">
        <v>2122</v>
      </c>
      <c r="V13" s="4">
        <v>0</v>
      </c>
      <c r="W13" s="4">
        <v>0</v>
      </c>
      <c r="X13" s="4" t="s">
        <v>74</v>
      </c>
      <c r="Y13" s="4" t="s">
        <v>36</v>
      </c>
    </row>
    <row r="14" s="4" customFormat="1" spans="1:25">
      <c r="A14" s="4" t="s">
        <v>75</v>
      </c>
      <c r="B14" s="4" t="s">
        <v>26</v>
      </c>
      <c r="C14" s="4" t="s">
        <v>27</v>
      </c>
      <c r="D14" s="4" t="s">
        <v>76</v>
      </c>
      <c r="E14" s="4" t="s">
        <v>77</v>
      </c>
      <c r="F14" s="6">
        <v>45155</v>
      </c>
      <c r="G14" s="6">
        <v>45156</v>
      </c>
      <c r="H14" s="4">
        <v>1</v>
      </c>
      <c r="I14" s="4">
        <v>1</v>
      </c>
      <c r="J14" s="4">
        <v>1</v>
      </c>
      <c r="K14" s="4" t="s">
        <v>30</v>
      </c>
      <c r="L14" s="4">
        <v>330.4</v>
      </c>
      <c r="M14" s="4">
        <v>330.4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45153.0000115741</v>
      </c>
      <c r="S14" s="6">
        <v>45171</v>
      </c>
      <c r="T14" s="4" t="s">
        <v>34</v>
      </c>
      <c r="U14" s="4">
        <v>330.4</v>
      </c>
      <c r="V14" s="4">
        <v>0</v>
      </c>
      <c r="W14" s="4">
        <v>0</v>
      </c>
      <c r="X14" s="4" t="s">
        <v>36</v>
      </c>
      <c r="Y14" s="4" t="s">
        <v>79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45155</v>
      </c>
      <c r="G15" s="6">
        <v>45156</v>
      </c>
      <c r="H15" s="4">
        <v>1</v>
      </c>
      <c r="I15" s="4">
        <v>1</v>
      </c>
      <c r="J15" s="4">
        <v>1</v>
      </c>
      <c r="K15" s="4" t="s">
        <v>30</v>
      </c>
      <c r="L15" s="4">
        <v>700</v>
      </c>
      <c r="M15" s="4">
        <v>700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45154</v>
      </c>
      <c r="S15" s="6">
        <v>45171</v>
      </c>
      <c r="T15" s="4" t="s">
        <v>34</v>
      </c>
      <c r="U15" s="4">
        <v>700</v>
      </c>
      <c r="V15" s="4">
        <v>0</v>
      </c>
      <c r="W15" s="4">
        <v>795</v>
      </c>
      <c r="X15" s="4" t="s">
        <v>36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81</v>
      </c>
      <c r="E16" s="4" t="s">
        <v>85</v>
      </c>
      <c r="F16" s="6">
        <v>45155</v>
      </c>
      <c r="G16" s="6">
        <v>45156</v>
      </c>
      <c r="H16" s="4">
        <v>1</v>
      </c>
      <c r="I16" s="4">
        <v>1</v>
      </c>
      <c r="J16" s="4">
        <v>1</v>
      </c>
      <c r="K16" s="4" t="s">
        <v>30</v>
      </c>
      <c r="L16" s="4">
        <v>728</v>
      </c>
      <c r="M16" s="4">
        <v>728</v>
      </c>
      <c r="N16" s="4" t="s">
        <v>86</v>
      </c>
      <c r="O16" s="4" t="s">
        <v>32</v>
      </c>
      <c r="P16" s="4" t="s">
        <v>33</v>
      </c>
      <c r="Q16" s="4">
        <v>0</v>
      </c>
      <c r="R16" s="7">
        <v>45155</v>
      </c>
      <c r="S16" s="6">
        <v>45171</v>
      </c>
      <c r="T16" s="4" t="s">
        <v>34</v>
      </c>
      <c r="U16" s="4">
        <v>728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87</v>
      </c>
      <c r="D17" s="4" t="s">
        <v>81</v>
      </c>
      <c r="E17" s="4" t="s">
        <v>85</v>
      </c>
      <c r="F17" s="6">
        <v>45155</v>
      </c>
      <c r="G17" s="6">
        <v>45156</v>
      </c>
      <c r="H17" s="4">
        <v>1</v>
      </c>
      <c r="I17" s="4">
        <v>1</v>
      </c>
      <c r="J17" s="4">
        <v>1</v>
      </c>
      <c r="K17" s="4" t="s">
        <v>30</v>
      </c>
      <c r="L17" s="4">
        <v>-728</v>
      </c>
      <c r="M17" s="4">
        <v>-728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45155</v>
      </c>
      <c r="S17" s="6">
        <v>45171</v>
      </c>
      <c r="T17" s="4" t="s">
        <v>34</v>
      </c>
      <c r="U17" s="4">
        <v>-728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88</v>
      </c>
      <c r="B18" s="4" t="s">
        <v>26</v>
      </c>
      <c r="C18" s="4" t="s">
        <v>27</v>
      </c>
      <c r="D18" s="4" t="s">
        <v>76</v>
      </c>
      <c r="E18" s="4" t="s">
        <v>89</v>
      </c>
      <c r="F18" s="6">
        <v>45155</v>
      </c>
      <c r="G18" s="6">
        <v>45156</v>
      </c>
      <c r="H18" s="4">
        <v>2</v>
      </c>
      <c r="I18" s="4">
        <v>1</v>
      </c>
      <c r="J18" s="4">
        <v>2</v>
      </c>
      <c r="K18" s="4" t="s">
        <v>30</v>
      </c>
      <c r="L18" s="4">
        <v>490</v>
      </c>
      <c r="M18" s="4">
        <v>490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45155.0000115741</v>
      </c>
      <c r="S18" s="6">
        <v>45171</v>
      </c>
      <c r="T18" s="4" t="s">
        <v>34</v>
      </c>
      <c r="U18" s="4">
        <v>490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76</v>
      </c>
      <c r="E19" s="4" t="s">
        <v>89</v>
      </c>
      <c r="F19" s="6">
        <v>45155</v>
      </c>
      <c r="G19" s="6">
        <v>45156</v>
      </c>
      <c r="H19" s="4">
        <v>1</v>
      </c>
      <c r="I19" s="4">
        <v>1</v>
      </c>
      <c r="J19" s="4">
        <v>1</v>
      </c>
      <c r="K19" s="4" t="s">
        <v>30</v>
      </c>
      <c r="L19" s="4">
        <v>245</v>
      </c>
      <c r="M19" s="4">
        <v>245</v>
      </c>
      <c r="N19" s="4" t="s">
        <v>92</v>
      </c>
      <c r="O19" s="4" t="s">
        <v>32</v>
      </c>
      <c r="P19" s="4" t="s">
        <v>33</v>
      </c>
      <c r="Q19" s="4">
        <v>0</v>
      </c>
      <c r="R19" s="7">
        <v>45155.0000115741</v>
      </c>
      <c r="S19" s="6">
        <v>45171</v>
      </c>
      <c r="T19" s="4" t="s">
        <v>34</v>
      </c>
      <c r="U19" s="4">
        <v>245</v>
      </c>
      <c r="V19" s="4">
        <v>0</v>
      </c>
      <c r="W19" s="4">
        <v>0</v>
      </c>
      <c r="X19" s="4" t="s">
        <v>36</v>
      </c>
      <c r="Y1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7" sqref="A27:D3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999224713925599</v>
      </c>
      <c r="B2" s="6">
        <v>45151</v>
      </c>
      <c r="C2" s="6">
        <v>45156</v>
      </c>
      <c r="D2" s="4">
        <v>3850</v>
      </c>
      <c r="E2" s="4" t="str">
        <f>VLOOKUP(A2,HOP!A:L,12,0)</f>
        <v>3850.00</v>
      </c>
      <c r="F2" s="4" t="str">
        <f>VLOOKUP(A2,HOP!A:C,3,0)</f>
        <v>3489795</v>
      </c>
      <c r="G2" s="4">
        <f>D2-E2</f>
        <v>0</v>
      </c>
      <c r="H2" s="4" t="str">
        <f>$H$1&amp;F2</f>
        <v>，3489795</v>
      </c>
      <c r="I2" s="4" t="str">
        <f>VLOOKUP(A2,HOP!A:U,21,0)</f>
        <v>直采</v>
      </c>
    </row>
    <row r="3" s="4" customFormat="1" spans="1:9">
      <c r="A3" s="5">
        <v>999224814212695</v>
      </c>
      <c r="B3" s="6">
        <v>45151</v>
      </c>
      <c r="C3" s="6">
        <v>45156</v>
      </c>
      <c r="D3" s="4">
        <v>3850</v>
      </c>
      <c r="E3" s="4" t="str">
        <f>VLOOKUP(A3,HOP!A:L,12,0)</f>
        <v>3850.00</v>
      </c>
      <c r="F3" s="4" t="str">
        <f>VLOOKUP(A3,HOP!A:C,3,0)</f>
        <v>3514043</v>
      </c>
      <c r="G3" s="4">
        <f t="shared" ref="G3:G18" si="0">D3-E3</f>
        <v>0</v>
      </c>
      <c r="H3" s="4" t="str">
        <f t="shared" ref="H3:H18" si="1">$H$1&amp;F3</f>
        <v>，3514043</v>
      </c>
      <c r="I3" s="4" t="str">
        <f>VLOOKUP(A3,HOP!A:U,21,0)</f>
        <v>直采</v>
      </c>
    </row>
    <row r="4" s="4" customFormat="1" spans="1:9">
      <c r="A4" s="5">
        <v>999225663164284</v>
      </c>
      <c r="B4" s="6">
        <v>45154</v>
      </c>
      <c r="C4" s="6">
        <v>45156</v>
      </c>
      <c r="D4" s="4">
        <v>1914</v>
      </c>
      <c r="E4" s="4" t="str">
        <f>VLOOKUP(A4,HOP!A:L,12,0)</f>
        <v>1914.00</v>
      </c>
      <c r="F4" s="4" t="str">
        <f>VLOOKUP(A4,HOP!A:C,3,0)</f>
        <v>3701348</v>
      </c>
      <c r="G4" s="4">
        <f t="shared" si="0"/>
        <v>0</v>
      </c>
      <c r="H4" s="4" t="str">
        <f t="shared" si="1"/>
        <v>，3701348</v>
      </c>
      <c r="I4" s="4" t="str">
        <f>VLOOKUP(A4,HOP!A:U,21,0)</f>
        <v>直采</v>
      </c>
    </row>
    <row r="5" s="4" customFormat="1" spans="1:9">
      <c r="A5" s="5">
        <v>999225722023026</v>
      </c>
      <c r="B5" s="6">
        <v>45152</v>
      </c>
      <c r="C5" s="6">
        <v>45156</v>
      </c>
      <c r="D5" s="4">
        <v>4244</v>
      </c>
      <c r="E5" s="4" t="str">
        <f>VLOOKUP(A5,HOP!A:L,12,0)</f>
        <v>4244.00</v>
      </c>
      <c r="F5" s="4" t="str">
        <f>VLOOKUP(A5,HOP!A:C,3,0)</f>
        <v>3714068</v>
      </c>
      <c r="G5" s="4">
        <f t="shared" si="0"/>
        <v>0</v>
      </c>
      <c r="H5" s="4" t="str">
        <f t="shared" si="1"/>
        <v>，3714068</v>
      </c>
      <c r="I5" s="4" t="str">
        <f>VLOOKUP(A5,HOP!A:U,21,0)</f>
        <v>直采</v>
      </c>
    </row>
    <row r="6" s="4" customFormat="1" hidden="1" spans="1:10">
      <c r="A6" s="8" t="s">
        <v>94</v>
      </c>
      <c r="B6" s="6">
        <v>45155</v>
      </c>
      <c r="C6" s="6">
        <v>45156</v>
      </c>
      <c r="D6" s="4">
        <v>322.5</v>
      </c>
      <c r="E6" s="4">
        <v>322.5</v>
      </c>
      <c r="F6" s="9" t="s">
        <v>95</v>
      </c>
      <c r="G6" s="4">
        <f t="shared" si="0"/>
        <v>0</v>
      </c>
      <c r="H6" s="4" t="str">
        <f t="shared" si="1"/>
        <v>，202308042125020068</v>
      </c>
      <c r="I6" s="4" t="e">
        <f>VLOOKUP(A6,HOP!A:U,21,0)</f>
        <v>#N/A</v>
      </c>
      <c r="J6" s="4">
        <v>8.4</v>
      </c>
    </row>
    <row r="7" s="4" customFormat="1" hidden="1" spans="1:10">
      <c r="A7" s="5">
        <v>25848857802</v>
      </c>
      <c r="B7" s="6">
        <v>45153</v>
      </c>
      <c r="C7" s="6">
        <v>45156</v>
      </c>
      <c r="D7" s="4">
        <v>966</v>
      </c>
      <c r="E7" s="4">
        <v>966</v>
      </c>
      <c r="F7" s="9" t="s">
        <v>96</v>
      </c>
      <c r="G7" s="4">
        <f t="shared" si="0"/>
        <v>0</v>
      </c>
      <c r="H7" s="4" t="str">
        <f t="shared" si="1"/>
        <v>，202308060843290076</v>
      </c>
      <c r="I7" s="4" t="e">
        <f>VLOOKUP(A7,HOP!A:U,21,0)</f>
        <v>#N/A</v>
      </c>
      <c r="J7" s="4">
        <v>8.6</v>
      </c>
    </row>
    <row r="8" s="4" customFormat="1" hidden="1" spans="1:10">
      <c r="A8" s="5">
        <v>25848857801</v>
      </c>
      <c r="B8" s="6">
        <v>45153</v>
      </c>
      <c r="C8" s="6">
        <v>45156</v>
      </c>
      <c r="D8" s="4">
        <v>966</v>
      </c>
      <c r="E8" s="4">
        <v>966</v>
      </c>
      <c r="F8" s="9" t="s">
        <v>97</v>
      </c>
      <c r="G8" s="4">
        <f t="shared" si="0"/>
        <v>0</v>
      </c>
      <c r="H8" s="4" t="str">
        <f t="shared" si="1"/>
        <v>，202308060832150071</v>
      </c>
      <c r="I8" s="4" t="e">
        <f>VLOOKUP(A8,HOP!A:U,21,0)</f>
        <v>#N/A</v>
      </c>
      <c r="J8" s="4">
        <v>8.6</v>
      </c>
    </row>
    <row r="9" s="4" customFormat="1" hidden="1" spans="1:10">
      <c r="A9" s="5">
        <v>25848857797</v>
      </c>
      <c r="B9" s="6">
        <v>45153</v>
      </c>
      <c r="C9" s="6">
        <v>45156</v>
      </c>
      <c r="D9" s="4">
        <v>882</v>
      </c>
      <c r="E9" s="4">
        <v>882</v>
      </c>
      <c r="F9" s="9" t="s">
        <v>98</v>
      </c>
      <c r="G9" s="4">
        <f t="shared" si="0"/>
        <v>0</v>
      </c>
      <c r="H9" s="4" t="str">
        <f t="shared" si="1"/>
        <v>，202308060837340069</v>
      </c>
      <c r="I9" s="4" t="e">
        <f>VLOOKUP(A9,HOP!A:U,21,0)</f>
        <v>#N/A</v>
      </c>
      <c r="J9" s="4">
        <v>8.6</v>
      </c>
    </row>
    <row r="10" s="4" customFormat="1" spans="1:9">
      <c r="A10" s="5">
        <v>999225888762376</v>
      </c>
      <c r="B10" s="6">
        <v>45154</v>
      </c>
      <c r="C10" s="6">
        <v>45156</v>
      </c>
      <c r="D10" s="4">
        <v>4076</v>
      </c>
      <c r="E10" s="4" t="str">
        <f>VLOOKUP(A10,HOP!A:L,12,0)</f>
        <v>4076.00</v>
      </c>
      <c r="F10" s="4" t="str">
        <f>VLOOKUP(A10,HOP!A:C,3,0)</f>
        <v>3747901</v>
      </c>
      <c r="G10" s="4">
        <f t="shared" si="0"/>
        <v>0</v>
      </c>
      <c r="H10" s="4" t="str">
        <f t="shared" si="1"/>
        <v>，3747901</v>
      </c>
      <c r="I10" s="4" t="str">
        <f>VLOOKUP(A10,HOP!A:U,21,0)</f>
        <v>直采</v>
      </c>
    </row>
    <row r="11" s="4" customFormat="1" spans="1:9">
      <c r="A11" s="5">
        <v>25938453044</v>
      </c>
      <c r="B11" s="6">
        <v>45152</v>
      </c>
      <c r="C11" s="6">
        <v>45156</v>
      </c>
      <c r="D11" s="4">
        <v>4244</v>
      </c>
      <c r="E11" s="4" t="str">
        <f>VLOOKUP(A11,HOP!A:L,12,0)</f>
        <v>4244.00</v>
      </c>
      <c r="F11" s="4" t="str">
        <f>VLOOKUP(A11,HOP!A:C,3,0)</f>
        <v>3757958</v>
      </c>
      <c r="G11" s="4">
        <f t="shared" si="0"/>
        <v>0</v>
      </c>
      <c r="H11" s="4" t="str">
        <f t="shared" si="1"/>
        <v>，3757958</v>
      </c>
      <c r="I11" s="4" t="str">
        <f>VLOOKUP(A11,HOP!A:U,21,0)</f>
        <v>直采</v>
      </c>
    </row>
    <row r="12" s="4" customFormat="1" spans="1:9">
      <c r="A12" s="5">
        <v>999225974398307</v>
      </c>
      <c r="B12" s="6">
        <v>45154</v>
      </c>
      <c r="C12" s="6">
        <v>45156</v>
      </c>
      <c r="D12" s="4">
        <v>2122</v>
      </c>
      <c r="E12" s="4" t="str">
        <f>VLOOKUP(A12,HOP!A:L,12,0)</f>
        <v>2122.00</v>
      </c>
      <c r="F12" s="4" t="str">
        <f>VLOOKUP(A12,HOP!A:C,3,0)</f>
        <v>3763756</v>
      </c>
      <c r="G12" s="4">
        <f t="shared" si="0"/>
        <v>0</v>
      </c>
      <c r="H12" s="4" t="str">
        <f t="shared" si="1"/>
        <v>，3763756</v>
      </c>
      <c r="I12" s="4" t="str">
        <f>VLOOKUP(A12,HOP!A:U,21,0)</f>
        <v>直采</v>
      </c>
    </row>
    <row r="13" s="4" customFormat="1" spans="1:9">
      <c r="A13" s="5">
        <v>999225974692855</v>
      </c>
      <c r="B13" s="6">
        <v>45154</v>
      </c>
      <c r="C13" s="6">
        <v>45156</v>
      </c>
      <c r="D13" s="4">
        <v>2122</v>
      </c>
      <c r="E13" s="4" t="str">
        <f>VLOOKUP(A13,HOP!A:L,12,0)</f>
        <v>2122.00</v>
      </c>
      <c r="F13" s="4" t="str">
        <f>VLOOKUP(A13,HOP!A:C,3,0)</f>
        <v>3763885</v>
      </c>
      <c r="G13" s="4">
        <f t="shared" si="0"/>
        <v>0</v>
      </c>
      <c r="H13" s="4" t="str">
        <f t="shared" si="1"/>
        <v>，3763885</v>
      </c>
      <c r="I13" s="4" t="str">
        <f>VLOOKUP(A13,HOP!A:U,21,0)</f>
        <v>直采</v>
      </c>
    </row>
    <row r="14" s="4" customFormat="1" hidden="1" spans="1:10">
      <c r="A14" s="8" t="s">
        <v>99</v>
      </c>
      <c r="B14" s="6">
        <v>45155</v>
      </c>
      <c r="C14" s="6">
        <v>45156</v>
      </c>
      <c r="D14" s="4">
        <v>330.4</v>
      </c>
      <c r="E14" s="4">
        <v>330.4</v>
      </c>
      <c r="F14" s="9" t="s">
        <v>100</v>
      </c>
      <c r="G14" s="4">
        <f t="shared" si="0"/>
        <v>0</v>
      </c>
      <c r="H14" s="4" t="str">
        <f t="shared" si="1"/>
        <v>，202308151401290077</v>
      </c>
      <c r="I14" s="4" t="e">
        <f>VLOOKUP(A14,HOP!A:U,21,0)</f>
        <v>#N/A</v>
      </c>
      <c r="J14" s="4">
        <v>8.15</v>
      </c>
    </row>
    <row r="15" s="4" customFormat="1" hidden="1" spans="1:10">
      <c r="A15" s="8" t="s">
        <v>101</v>
      </c>
      <c r="B15" s="6">
        <v>45155</v>
      </c>
      <c r="C15" s="6">
        <v>45156</v>
      </c>
      <c r="D15" s="4">
        <v>700</v>
      </c>
      <c r="E15" s="4">
        <v>700</v>
      </c>
      <c r="F15" s="9" t="s">
        <v>102</v>
      </c>
      <c r="G15" s="4">
        <f t="shared" si="0"/>
        <v>0</v>
      </c>
      <c r="H15" s="4" t="str">
        <f t="shared" si="1"/>
        <v>，202308160756440076</v>
      </c>
      <c r="I15" s="4" t="e">
        <f>VLOOKUP(A15,HOP!A:U,21,0)</f>
        <v>#N/A</v>
      </c>
      <c r="J15" s="4">
        <v>8.16</v>
      </c>
    </row>
    <row r="16" s="4" customFormat="1" hidden="1" spans="1:9">
      <c r="A16" s="5">
        <v>999226114964684</v>
      </c>
      <c r="B16" s="6">
        <v>45155</v>
      </c>
      <c r="C16" s="6">
        <v>45156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10">
      <c r="A17" s="8" t="s">
        <v>103</v>
      </c>
      <c r="B17" s="6">
        <v>45155</v>
      </c>
      <c r="C17" s="6">
        <v>45156</v>
      </c>
      <c r="D17" s="4">
        <v>490</v>
      </c>
      <c r="E17" s="4">
        <v>490</v>
      </c>
      <c r="F17" s="9" t="s">
        <v>104</v>
      </c>
      <c r="G17" s="4">
        <f t="shared" si="0"/>
        <v>0</v>
      </c>
      <c r="H17" s="4" t="str">
        <f t="shared" si="1"/>
        <v>，202308171616430068</v>
      </c>
      <c r="I17" s="4" t="e">
        <f>VLOOKUP(A17,HOP!A:U,21,0)</f>
        <v>#N/A</v>
      </c>
      <c r="J17" s="4">
        <v>8.17</v>
      </c>
    </row>
    <row r="18" s="4" customFormat="1" hidden="1" spans="1:10">
      <c r="A18" s="8" t="s">
        <v>105</v>
      </c>
      <c r="B18" s="6">
        <v>45155</v>
      </c>
      <c r="C18" s="6">
        <v>45156</v>
      </c>
      <c r="D18" s="4">
        <v>245</v>
      </c>
      <c r="E18" s="4">
        <v>245</v>
      </c>
      <c r="F18" s="9" t="s">
        <v>106</v>
      </c>
      <c r="G18" s="4">
        <f t="shared" si="0"/>
        <v>0</v>
      </c>
      <c r="H18" s="4" t="str">
        <f t="shared" si="1"/>
        <v>，202308171858080071</v>
      </c>
      <c r="I18" s="4" t="e">
        <f>VLOOKUP(A18,HOP!A:U,21,0)</f>
        <v>#N/A</v>
      </c>
      <c r="J18" s="4">
        <v>8.17</v>
      </c>
    </row>
    <row r="20" spans="4:4">
      <c r="D20" s="4">
        <f>SUM(D2:D19)</f>
        <v>31323.9</v>
      </c>
    </row>
    <row r="27" spans="1:4">
      <c r="A27" s="4" t="s">
        <v>107</v>
      </c>
      <c r="C27" s="4">
        <v>26422</v>
      </c>
      <c r="D27" s="4">
        <v>28512.79</v>
      </c>
    </row>
    <row r="28" spans="1:4">
      <c r="A28" s="4" t="s">
        <v>108</v>
      </c>
      <c r="C28" s="4">
        <v>4901.9</v>
      </c>
      <c r="D28" s="4">
        <v>5289.79</v>
      </c>
    </row>
    <row r="29" spans="1:4">
      <c r="A29" s="4" t="s">
        <v>109</v>
      </c>
      <c r="C29" s="4">
        <f>SUBTOTAL(9,C27:C28)</f>
        <v>31323.9</v>
      </c>
      <c r="D29" s="4">
        <f>SUBTOTAL(9,D27:D28)</f>
        <v>33802.58</v>
      </c>
    </row>
    <row r="30" spans="1:1">
      <c r="A30" s="4" t="s">
        <v>110</v>
      </c>
    </row>
  </sheetData>
  <autoFilter ref="A1:XFD20">
    <filterColumn colId="3">
      <filters blank="1">
        <filter val="490"/>
        <filter val="700"/>
        <filter val="3850"/>
        <filter val="882"/>
        <filter val="2122"/>
        <filter val="1914"/>
        <filter val="4244"/>
        <filter val="330.4"/>
        <filter val="245"/>
        <filter val="322.5"/>
        <filter val="966"/>
        <filter val="4076"/>
        <filter val="31323.9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  <c r="V1" s="2" t="s">
        <v>129</v>
      </c>
    </row>
    <row r="2" s="1" customFormat="1" spans="1:22">
      <c r="A2" s="3">
        <v>999225974692855</v>
      </c>
      <c r="B2" s="1" t="s">
        <v>130</v>
      </c>
      <c r="C2" s="1" t="s">
        <v>131</v>
      </c>
      <c r="D2" s="1" t="s">
        <v>132</v>
      </c>
      <c r="E2" s="1" t="s">
        <v>133</v>
      </c>
      <c r="F2" s="1" t="s">
        <v>134</v>
      </c>
      <c r="G2" s="1" t="s">
        <v>135</v>
      </c>
      <c r="H2" s="1" t="s">
        <v>136</v>
      </c>
      <c r="I2" s="1" t="s">
        <v>137</v>
      </c>
      <c r="J2" s="1" t="s">
        <v>138</v>
      </c>
      <c r="K2" s="1" t="s">
        <v>137</v>
      </c>
      <c r="L2" s="1" t="s">
        <v>137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  <c r="V2" s="1" t="s">
        <v>147</v>
      </c>
    </row>
    <row r="3" s="1" customFormat="1" spans="1:22">
      <c r="A3" s="3">
        <v>999225974398307</v>
      </c>
      <c r="B3" s="1" t="s">
        <v>148</v>
      </c>
      <c r="C3" s="1" t="s">
        <v>149</v>
      </c>
      <c r="D3" s="1" t="s">
        <v>132</v>
      </c>
      <c r="E3" s="1" t="s">
        <v>150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137</v>
      </c>
      <c r="L3" s="1" t="s">
        <v>137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151</v>
      </c>
      <c r="S3" s="1" t="s">
        <v>144</v>
      </c>
      <c r="T3" s="1" t="s">
        <v>145</v>
      </c>
      <c r="U3" s="1" t="s">
        <v>146</v>
      </c>
      <c r="V3" s="1" t="s">
        <v>147</v>
      </c>
    </row>
    <row r="4" s="1" customFormat="1" spans="1:22">
      <c r="A4" s="3">
        <v>25938453044</v>
      </c>
      <c r="B4" s="1" t="s">
        <v>152</v>
      </c>
      <c r="C4" s="1" t="s">
        <v>153</v>
      </c>
      <c r="D4" s="1" t="s">
        <v>132</v>
      </c>
      <c r="E4" s="1" t="s">
        <v>154</v>
      </c>
      <c r="F4" s="1" t="s">
        <v>155</v>
      </c>
      <c r="G4" s="1" t="s">
        <v>135</v>
      </c>
      <c r="H4" s="1" t="s">
        <v>136</v>
      </c>
      <c r="I4" s="1" t="s">
        <v>156</v>
      </c>
      <c r="J4" s="1" t="s">
        <v>138</v>
      </c>
      <c r="K4" s="1" t="s">
        <v>156</v>
      </c>
      <c r="L4" s="1" t="s">
        <v>156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157</v>
      </c>
      <c r="S4" s="1" t="s">
        <v>144</v>
      </c>
      <c r="T4" s="1" t="s">
        <v>145</v>
      </c>
      <c r="U4" s="1" t="s">
        <v>146</v>
      </c>
      <c r="V4" s="1" t="s">
        <v>147</v>
      </c>
    </row>
    <row r="5" s="1" customFormat="1" spans="1:22">
      <c r="A5" s="3">
        <v>999225888762376</v>
      </c>
      <c r="B5" s="1" t="s">
        <v>158</v>
      </c>
      <c r="C5" s="1" t="s">
        <v>159</v>
      </c>
      <c r="D5" s="1" t="s">
        <v>160</v>
      </c>
      <c r="E5" s="1" t="s">
        <v>161</v>
      </c>
      <c r="F5" s="1" t="s">
        <v>134</v>
      </c>
      <c r="G5" s="1" t="s">
        <v>135</v>
      </c>
      <c r="H5" s="1" t="s">
        <v>136</v>
      </c>
      <c r="I5" s="1" t="s">
        <v>162</v>
      </c>
      <c r="J5" s="1" t="s">
        <v>138</v>
      </c>
      <c r="K5" s="1" t="s">
        <v>162</v>
      </c>
      <c r="L5" s="1" t="s">
        <v>162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163</v>
      </c>
      <c r="S5" s="1" t="s">
        <v>144</v>
      </c>
      <c r="T5" s="1" t="s">
        <v>145</v>
      </c>
      <c r="U5" s="1" t="s">
        <v>146</v>
      </c>
      <c r="V5" s="1" t="s">
        <v>147</v>
      </c>
    </row>
    <row r="6" s="1" customFormat="1" spans="1:22">
      <c r="A6" s="3">
        <v>999225722023026</v>
      </c>
      <c r="B6" s="1" t="s">
        <v>164</v>
      </c>
      <c r="C6" s="1" t="s">
        <v>165</v>
      </c>
      <c r="D6" s="1" t="s">
        <v>132</v>
      </c>
      <c r="E6" s="1" t="s">
        <v>166</v>
      </c>
      <c r="F6" s="1" t="s">
        <v>155</v>
      </c>
      <c r="G6" s="1" t="s">
        <v>135</v>
      </c>
      <c r="H6" s="1" t="s">
        <v>136</v>
      </c>
      <c r="I6" s="1" t="s">
        <v>156</v>
      </c>
      <c r="J6" s="1" t="s">
        <v>138</v>
      </c>
      <c r="K6" s="1" t="s">
        <v>156</v>
      </c>
      <c r="L6" s="1" t="s">
        <v>156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167</v>
      </c>
      <c r="S6" s="1" t="s">
        <v>144</v>
      </c>
      <c r="T6" s="1" t="s">
        <v>145</v>
      </c>
      <c r="U6" s="1" t="s">
        <v>146</v>
      </c>
      <c r="V6" s="1" t="s">
        <v>147</v>
      </c>
    </row>
    <row r="7" s="1" customFormat="1" spans="1:22">
      <c r="A7" s="3">
        <v>999225663164284</v>
      </c>
      <c r="B7" s="1" t="s">
        <v>168</v>
      </c>
      <c r="C7" s="1" t="s">
        <v>169</v>
      </c>
      <c r="D7" s="1" t="s">
        <v>160</v>
      </c>
      <c r="E7" s="1" t="s">
        <v>170</v>
      </c>
      <c r="F7" s="1" t="s">
        <v>134</v>
      </c>
      <c r="G7" s="1" t="s">
        <v>135</v>
      </c>
      <c r="H7" s="1" t="s">
        <v>136</v>
      </c>
      <c r="I7" s="1" t="s">
        <v>171</v>
      </c>
      <c r="J7" s="1" t="s">
        <v>138</v>
      </c>
      <c r="K7" s="1" t="s">
        <v>171</v>
      </c>
      <c r="L7" s="1" t="s">
        <v>171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172</v>
      </c>
      <c r="S7" s="1" t="s">
        <v>144</v>
      </c>
      <c r="T7" s="1" t="s">
        <v>145</v>
      </c>
      <c r="U7" s="1" t="s">
        <v>146</v>
      </c>
      <c r="V7" s="1" t="s">
        <v>147</v>
      </c>
    </row>
    <row r="8" s="1" customFormat="1" spans="1:22">
      <c r="A8" s="3">
        <v>999224814212695</v>
      </c>
      <c r="B8" s="1" t="s">
        <v>173</v>
      </c>
      <c r="C8" s="1" t="s">
        <v>174</v>
      </c>
      <c r="D8" s="1" t="s">
        <v>175</v>
      </c>
      <c r="E8" s="1" t="s">
        <v>176</v>
      </c>
      <c r="F8" s="1" t="s">
        <v>177</v>
      </c>
      <c r="G8" s="1" t="s">
        <v>135</v>
      </c>
      <c r="H8" s="1" t="s">
        <v>136</v>
      </c>
      <c r="I8" s="1" t="s">
        <v>178</v>
      </c>
      <c r="J8" s="1" t="s">
        <v>138</v>
      </c>
      <c r="K8" s="1" t="s">
        <v>178</v>
      </c>
      <c r="L8" s="1" t="s">
        <v>178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179</v>
      </c>
      <c r="S8" s="1" t="s">
        <v>144</v>
      </c>
      <c r="T8" s="1" t="s">
        <v>145</v>
      </c>
      <c r="U8" s="1" t="s">
        <v>146</v>
      </c>
      <c r="V8" s="1" t="s">
        <v>147</v>
      </c>
    </row>
    <row r="9" s="1" customFormat="1" spans="1:22">
      <c r="A9" s="3">
        <v>999224713925599</v>
      </c>
      <c r="B9" s="1" t="s">
        <v>180</v>
      </c>
      <c r="C9" s="1" t="s">
        <v>181</v>
      </c>
      <c r="D9" s="1" t="s">
        <v>175</v>
      </c>
      <c r="E9" s="1" t="s">
        <v>182</v>
      </c>
      <c r="F9" s="1" t="s">
        <v>177</v>
      </c>
      <c r="G9" s="1" t="s">
        <v>135</v>
      </c>
      <c r="H9" s="1" t="s">
        <v>136</v>
      </c>
      <c r="I9" s="1" t="s">
        <v>178</v>
      </c>
      <c r="J9" s="1" t="s">
        <v>138</v>
      </c>
      <c r="K9" s="1" t="s">
        <v>178</v>
      </c>
      <c r="L9" s="1" t="s">
        <v>178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183</v>
      </c>
      <c r="S9" s="1" t="s">
        <v>144</v>
      </c>
      <c r="T9" s="1" t="s">
        <v>145</v>
      </c>
      <c r="U9" s="1" t="s">
        <v>146</v>
      </c>
      <c r="V9" s="1" t="s">
        <v>147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2023-09-02T01:55:42Z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