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</definedName>
  </definedNames>
  <calcPr calcId="144525"/>
</workbook>
</file>

<file path=xl/sharedStrings.xml><?xml version="1.0" encoding="utf-8"?>
<sst xmlns="http://schemas.openxmlformats.org/spreadsheetml/2006/main" count="720" uniqueCount="257">
  <si>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</si>
  <si>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</si>
  <si>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</si>
  <si>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</si>
  <si>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</si>
  <si>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</si>
  <si>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</si>
  <si>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</si>
  <si>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</si>
  <si>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</si>
  <si>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</si>
  <si>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</si>
  <si>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</si>
  <si>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</si>
  <si>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</si>
  <si>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</si>
  <si>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</si>
  <si>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</si>
  <si>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</si>
  <si>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</si>
  <si>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</si>
  <si>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</si>
  <si>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</si>
  <si>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</si>
  <si>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</si>
  <si>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999225301324858	</t>
  </si>
  <si>
    <t>Ctrip</t>
  </si>
  <si>
    <t>正常</t>
  </si>
  <si>
    <t>[香港]香港富荟旺角酒店(iclub Mong Kok Hotel)(69311702)</t>
  </si>
  <si>
    <t>卓荟客房(至少提前3天预订)&lt;连住2-7晚&gt;&lt;双人入住&gt;&lt;内宾&gt;&lt;无早&gt;</t>
  </si>
  <si>
    <t>CNY</t>
  </si>
  <si>
    <t>CAI/QingFu,CHEN/YIBIN</t>
  </si>
  <si>
    <t>CA363230903CNY</t>
  </si>
  <si>
    <t>未提现</t>
  </si>
  <si>
    <t>携程开票</t>
  </si>
  <si>
    <t xml:space="preserve">3629719	</t>
  </si>
  <si>
    <t xml:space="preserve">11788406	</t>
  </si>
  <si>
    <t xml:space="preserve">999225748239147	</t>
  </si>
  <si>
    <t>[梅州]梅州白天鹅迎宾馆(100697959)</t>
  </si>
  <si>
    <t>商务江景大床房&lt;双人入住&gt;&lt;限量抢购&gt;&lt;双早&gt;&lt;日历房套餐高价值&gt;&lt;新酒店礼盒&gt;</t>
  </si>
  <si>
    <t>张秋,施琼英</t>
  </si>
  <si>
    <t xml:space="preserve">	</t>
  </si>
  <si>
    <t xml:space="preserve">999225749838993	</t>
  </si>
  <si>
    <t>[梅州]梅州昌盛豪生大酒店(45834822)</t>
  </si>
  <si>
    <t>柚见汝——非遗大床房&lt;双人入住&gt;&lt;限量抢购&gt;&lt;双早&gt;&lt;日历房套餐高价值&gt;&lt;新酒店礼盒&gt;</t>
  </si>
  <si>
    <t>SURYAWAN/FLORENCEYUNIWATI</t>
  </si>
  <si>
    <t xml:space="preserve">596292	</t>
  </si>
  <si>
    <t>取消</t>
  </si>
  <si>
    <t xml:space="preserve">999225913936562	</t>
  </si>
  <si>
    <t>[香港]香港九龙酒店(The Kowloon Hotel)(9826444)</t>
  </si>
  <si>
    <t>高级房(至少提前5天预订)(至少连住2晚及以上)&lt;双人入住&gt;&lt;内宾&gt;&lt;无早&gt;</t>
  </si>
  <si>
    <t>ZHANG/WEI</t>
  </si>
  <si>
    <t xml:space="preserve">3753381	</t>
  </si>
  <si>
    <t xml:space="preserve">999225933229912	</t>
  </si>
  <si>
    <t>ZHANG/HUA</t>
  </si>
  <si>
    <t xml:space="preserve">3755992	</t>
  </si>
  <si>
    <t xml:space="preserve">999225938596305	</t>
  </si>
  <si>
    <t>商务江景双床房&lt;双人入住&gt;&lt;限量抢购&gt;&lt;双早&gt;&lt;日历房套餐高价值&gt;&lt;新酒店礼盒&gt;</t>
  </si>
  <si>
    <t>苏肖霞,关沛根</t>
  </si>
  <si>
    <t xml:space="preserve">999225985434705	</t>
  </si>
  <si>
    <t>[香港]香港九龙海逸君绰酒店(Harbour Grand Kowloon)(17095949)</t>
  </si>
  <si>
    <t>高级客房(至少连住2晚及以上)&lt;特惠&gt;&lt;双人入住&gt;&lt;内宾&gt;&lt;无早&gt;</t>
  </si>
  <si>
    <t>WANG/YUSONG,Wu/Yaling</t>
  </si>
  <si>
    <t xml:space="preserve">3767806	</t>
  </si>
  <si>
    <t xml:space="preserve">999225992198202	</t>
  </si>
  <si>
    <t>商务城景大床房&lt;双人入住&gt;&lt;限量抢购&gt;&lt;双早&gt;&lt;日历房套餐高价值&gt;&lt;新酒店礼盒&gt;</t>
  </si>
  <si>
    <t>雷炎卓</t>
  </si>
  <si>
    <t xml:space="preserve">999226074391123	</t>
  </si>
  <si>
    <t>商务江景大床房&lt;超值特惠&gt;&lt;双人入住&gt;&lt;日历房套餐高价值&gt;&lt;单早&gt;&lt;新酒店礼盒&gt;</t>
  </si>
  <si>
    <t>刘东伟</t>
  </si>
  <si>
    <t xml:space="preserve">999226100062148	</t>
  </si>
  <si>
    <t>CHEANG/SIO KEONG</t>
  </si>
  <si>
    <t xml:space="preserve">999226107090693	</t>
  </si>
  <si>
    <t>陈彩龙,曾维盛</t>
  </si>
  <si>
    <t xml:space="preserve">999226134645135	</t>
  </si>
  <si>
    <t>[梅州]梅州麓湖山酒店(67856423)</t>
  </si>
  <si>
    <t>零压豪华大床房&lt;超值特惠&gt;&lt;双人入住&gt;&lt;双早&gt;&lt;日历房套餐高价值&gt;&lt;新酒店礼盒&gt;</t>
  </si>
  <si>
    <t>范丹</t>
  </si>
  <si>
    <t xml:space="preserve">999226138721309	</t>
  </si>
  <si>
    <t>豪华双床房&lt;双人入住&gt;&lt;升级特惠&gt;&lt;双早&gt;</t>
  </si>
  <si>
    <t>张勇</t>
  </si>
  <si>
    <t xml:space="preserve">2913620	</t>
  </si>
  <si>
    <t xml:space="preserve">999225490354819	</t>
  </si>
  <si>
    <t>柚见汝——非遗大床房&lt;超值特惠&gt;&lt;双人入住&gt;&lt;双早&gt;</t>
  </si>
  <si>
    <t>陈文</t>
  </si>
  <si>
    <t>CA363230904CNY</t>
  </si>
  <si>
    <t xml:space="preserve">999225599433608	</t>
  </si>
  <si>
    <t>豪华房(至少提前5天预订)(至少连住2晚及以上)&lt;双人入住&gt;&lt;内宾&gt;&lt;无早&gt;</t>
  </si>
  <si>
    <t>LI/JUMING,ZHANG/CHEN</t>
  </si>
  <si>
    <t xml:space="preserve">3687962	</t>
  </si>
  <si>
    <t xml:space="preserve">999225760174228	</t>
  </si>
  <si>
    <t>LIU/SI YU,WANG/GUANZHOU</t>
  </si>
  <si>
    <t xml:space="preserve">3721978	</t>
  </si>
  <si>
    <t xml:space="preserve">999225767867647	</t>
  </si>
  <si>
    <t>ZHENG/SHANDAN,ZHANG/AMANDA</t>
  </si>
  <si>
    <t xml:space="preserve">3723753	</t>
  </si>
  <si>
    <t xml:space="preserve">999225798958404	</t>
  </si>
  <si>
    <t>LI/Haocheng</t>
  </si>
  <si>
    <t xml:space="preserve">3730075	</t>
  </si>
  <si>
    <t xml:space="preserve">999225839943615	</t>
  </si>
  <si>
    <t>XIA/HUIHUI</t>
  </si>
  <si>
    <t xml:space="preserve">3737845	</t>
  </si>
  <si>
    <t xml:space="preserve">11957562	</t>
  </si>
  <si>
    <t xml:space="preserve">999225939418888	</t>
  </si>
  <si>
    <t>[香港]香港港岛海逸君绰酒店(Harbour Grand Hong Kong)(17081023)</t>
  </si>
  <si>
    <t>高级海景客房(至少连住2晚及以上)&lt;特惠专享&gt;&lt;双人入住&gt;&lt;内宾&gt;&lt;无早&gt;</t>
  </si>
  <si>
    <t>Ma/Ning,ZHANG/JIANI,Liu/Lulu,WANG/ZIHAO</t>
  </si>
  <si>
    <t xml:space="preserve">3758537	</t>
  </si>
  <si>
    <t xml:space="preserve">59	</t>
  </si>
  <si>
    <t xml:space="preserve">999226010742806	</t>
  </si>
  <si>
    <t>Liao/Xinliang,Fang/Yuhan</t>
  </si>
  <si>
    <t xml:space="preserve">3773297	</t>
  </si>
  <si>
    <t xml:space="preserve">999226036664751	</t>
  </si>
  <si>
    <t>柚见好——非遗双床房&lt;双人入住&gt;&lt;限量抢购&gt;&lt;双早&gt;&lt;日历房套餐高价值&gt;&lt;新酒店礼盒&gt;</t>
  </si>
  <si>
    <t>邓秋琼</t>
  </si>
  <si>
    <t xml:space="preserve">999226041140185	</t>
  </si>
  <si>
    <t>[梅州]梅州新飞腾艺术酒店(100914635)</t>
  </si>
  <si>
    <t>豪华主题大床房&lt;特惠专享&gt;&lt;双人入住&gt;&lt;无早&gt;</t>
  </si>
  <si>
    <t>黄彩琼</t>
  </si>
  <si>
    <t xml:space="preserve">3781153	</t>
  </si>
  <si>
    <t xml:space="preserve">999226142515629	</t>
  </si>
  <si>
    <t>何城辉</t>
  </si>
  <si>
    <t xml:space="preserve">999226143293310	</t>
  </si>
  <si>
    <t>标准双床房&lt;双人入住&gt;&lt;升级特惠&gt;&lt;双早&gt;</t>
  </si>
  <si>
    <t>张惠贞,叶宜能</t>
  </si>
  <si>
    <t xml:space="preserve">999226143679477	</t>
  </si>
  <si>
    <t>柚见好——非遗双床房&lt;超值特惠&gt;&lt;双人入住&gt;&lt;双早&gt;</t>
  </si>
  <si>
    <t>杨晃肇</t>
  </si>
  <si>
    <t xml:space="preserve">999226143759446	</t>
  </si>
  <si>
    <t>李家雄,李海燕</t>
  </si>
  <si>
    <t xml:space="preserve">999226144331439	</t>
  </si>
  <si>
    <t>[蕉岭]蕉岭培鸿乡墅(100954969)</t>
  </si>
  <si>
    <t>秋田双人房&lt;超值特惠&gt;&lt;双人入住&gt;&lt;双早&gt;</t>
  </si>
  <si>
    <t>余秋城</t>
  </si>
  <si>
    <t xml:space="preserve">999226145974062	</t>
  </si>
  <si>
    <t>朱以巧</t>
  </si>
  <si>
    <t>，</t>
  </si>
  <si>
    <t>999225748239147</t>
  </si>
  <si>
    <t>202308020824030021</t>
  </si>
  <si>
    <t>999225992198202</t>
  </si>
  <si>
    <t>202308120809130021</t>
  </si>
  <si>
    <t>999226100062148</t>
  </si>
  <si>
    <t>202308161801480071</t>
  </si>
  <si>
    <t>202308162224540069</t>
  </si>
  <si>
    <t>999226134645135</t>
  </si>
  <si>
    <t>202308181640590071</t>
  </si>
  <si>
    <t>999226138721309</t>
  </si>
  <si>
    <t>202308182103000069</t>
  </si>
  <si>
    <t>999226036664751</t>
  </si>
  <si>
    <t>202308141304240077</t>
  </si>
  <si>
    <t>999226142515629</t>
  </si>
  <si>
    <t>202308190950590068</t>
  </si>
  <si>
    <t>999226143293310</t>
  </si>
  <si>
    <t>202308191128340025</t>
  </si>
  <si>
    <t>999226143679477</t>
  </si>
  <si>
    <t>202308191328030068</t>
  </si>
  <si>
    <t>999226143759446</t>
  </si>
  <si>
    <t>202308191208590025</t>
  </si>
  <si>
    <t>999226144331439</t>
  </si>
  <si>
    <t>202308191336490068</t>
  </si>
  <si>
    <t>999226145974062</t>
  </si>
  <si>
    <t>202308191910410071</t>
  </si>
  <si>
    <t>A230904094443481</t>
  </si>
  <si>
    <t>房集：i230904094243 6088.62元</t>
  </si>
  <si>
    <t>CNY / HKD 当前参考汇率: 1.079419279</t>
  </si>
  <si>
    <t>总计：44332.61 CNY/
47853.47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</si>
  <si>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</si>
  <si>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</si>
  <si>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</si>
  <si>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</si>
  <si>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</si>
  <si>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</si>
  <si>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</si>
  <si>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</si>
  <si>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</si>
  <si>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</si>
  <si>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</si>
  <si>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</si>
  <si>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</si>
  <si>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</si>
  <si>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</si>
  <si>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</si>
  <si>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</si>
  <si>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</si>
  <si>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</si>
  <si>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2023-08-13</t>
  </si>
  <si>
    <t>3773297</t>
  </si>
  <si>
    <t>香港九龙海逸君绰酒店</t>
  </si>
  <si>
    <t>Liao Xinliang,Fang Yuhan</t>
  </si>
  <si>
    <t>2023-08-18</t>
  </si>
  <si>
    <t>2023-08-20</t>
  </si>
  <si>
    <t>退房日周结</t>
  </si>
  <si>
    <t>2746.00</t>
  </si>
  <si>
    <t>RMB</t>
  </si>
  <si>
    <t>0</t>
  </si>
  <si>
    <t>0.00</t>
  </si>
  <si>
    <t>携程国内直连(DD)</t>
  </si>
  <si>
    <t>01.011249</t>
  </si>
  <si>
    <t>2023-08-13 21:24:11</t>
  </si>
  <si>
    <t>否</t>
  </si>
  <si>
    <t>汇智国际旅游发展有限公司</t>
  </si>
  <si>
    <t>直采</t>
  </si>
  <si>
    <t>中国</t>
  </si>
  <si>
    <t>2023-08-11</t>
  </si>
  <si>
    <t>3767806</t>
  </si>
  <si>
    <t>WANG YUSONG,Wu Yaling</t>
  </si>
  <si>
    <t>2023-08-16</t>
  </si>
  <si>
    <t>2023-08-19</t>
  </si>
  <si>
    <t>3495.00</t>
  </si>
  <si>
    <t>2023-08-13 14:54:31</t>
  </si>
  <si>
    <t>2023-08-09</t>
  </si>
  <si>
    <t>3758537</t>
  </si>
  <si>
    <t>香港港岛海逸君绰酒店</t>
  </si>
  <si>
    <t>Ma Ning,ZHANG JIANI,Liu Lulu,WANG ZIHAO</t>
  </si>
  <si>
    <t>5576.00</t>
  </si>
  <si>
    <t>2023-08-10 19:48:01</t>
  </si>
  <si>
    <t>3755992</t>
  </si>
  <si>
    <t>香港九龙酒店</t>
  </si>
  <si>
    <t>ZHANG HUA</t>
  </si>
  <si>
    <t>3265.00</t>
  </si>
  <si>
    <t>2023-08-12 17:43:25</t>
  </si>
  <si>
    <t>2023-08-08</t>
  </si>
  <si>
    <t>3753381</t>
  </si>
  <si>
    <t>ZHANG WEI</t>
  </si>
  <si>
    <t>2023-08-17</t>
  </si>
  <si>
    <t>2246.00</t>
  </si>
  <si>
    <t>2023-08-12 17:39:36</t>
  </si>
  <si>
    <t>2023-08-05</t>
  </si>
  <si>
    <t>3737845</t>
  </si>
  <si>
    <t>香港富荟旺角酒店</t>
  </si>
  <si>
    <t>XIA HUIHUI</t>
  </si>
  <si>
    <t>2818.00</t>
  </si>
  <si>
    <t>2023-08-06 21:16:39</t>
  </si>
  <si>
    <t>2023-08-03</t>
  </si>
  <si>
    <t>3730075</t>
  </si>
  <si>
    <t>LI Haocheng</t>
  </si>
  <si>
    <t>2023-08-07 12:58:23</t>
  </si>
  <si>
    <t>2023-08-02</t>
  </si>
  <si>
    <t>3723753</t>
  </si>
  <si>
    <t>ZHENG SHANDAN,ZHANG AMANDA</t>
  </si>
  <si>
    <t>4306.00</t>
  </si>
  <si>
    <t>2023-08-04 17:40:01</t>
  </si>
  <si>
    <t>3721978</t>
  </si>
  <si>
    <t>LIU SI YU,WANG GUANZHOU</t>
  </si>
  <si>
    <t>3349.00</t>
  </si>
  <si>
    <t>2023-08-03 10:38:41</t>
  </si>
  <si>
    <t>2023-07-26</t>
  </si>
  <si>
    <t>3687962</t>
  </si>
  <si>
    <t>LI JUMING,ZHANG CHEN</t>
  </si>
  <si>
    <t>2023-08-15</t>
  </si>
  <si>
    <t>5305.00</t>
  </si>
  <si>
    <t>2023-07-26 16:16:58</t>
  </si>
  <si>
    <t>2023-07-13</t>
  </si>
  <si>
    <t>3629719</t>
  </si>
  <si>
    <t>CAI QingFu,CHEN YIBIN</t>
  </si>
  <si>
    <t>2392.00</t>
  </si>
  <si>
    <t>2023-07-20 09:27:22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</si>
</sst>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14</xdr:col>
      <xdr:colOff>561975</xdr:colOff>
      <xdr:row>75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67752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45154</v>
      </c>
      <c r="G2" s="6">
        <v>45157</v>
      </c>
      <c r="H2" s="4">
        <v>1</v>
      </c>
      <c r="I2" s="4">
        <v>3</v>
      </c>
      <c r="J2" s="4">
        <v>3</v>
      </c>
      <c r="K2" s="4" t="s">
        <v>30</v>
      </c>
      <c r="L2" s="4">
        <v>2392</v>
      </c>
      <c r="M2" s="4">
        <v>2392</v>
      </c>
      <c r="N2" s="4" t="s">
        <v>31</v>
      </c>
      <c r="O2" s="4" t="s">
        <v>32</v>
      </c>
      <c r="P2" s="4" t="s">
        <v>33</v>
      </c>
      <c r="Q2" s="4">
        <v>0</v>
      </c>
      <c r="R2" s="7">
        <v>45120.0000115741</v>
      </c>
      <c r="S2" s="6">
        <v>45172</v>
      </c>
      <c r="T2" s="4" t="s">
        <v>34</v>
      </c>
      <c r="U2" s="4">
        <v>2392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45156</v>
      </c>
      <c r="G3" s="6">
        <v>45157</v>
      </c>
      <c r="H3" s="4">
        <v>2</v>
      </c>
      <c r="I3" s="4">
        <v>1</v>
      </c>
      <c r="J3" s="4">
        <v>2</v>
      </c>
      <c r="K3" s="4" t="s">
        <v>30</v>
      </c>
      <c r="L3" s="4">
        <v>645</v>
      </c>
      <c r="M3" s="4">
        <v>645</v>
      </c>
      <c r="N3" s="4" t="s">
        <v>40</v>
      </c>
      <c r="O3" s="4" t="s">
        <v>32</v>
      </c>
      <c r="P3" s="4" t="s">
        <v>33</v>
      </c>
      <c r="Q3" s="4">
        <v>0</v>
      </c>
      <c r="R3" s="7">
        <v>45140.0000115741</v>
      </c>
      <c r="S3" s="6">
        <v>45172</v>
      </c>
      <c r="T3" s="4" t="s">
        <v>34</v>
      </c>
      <c r="U3" s="4">
        <v>645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45156</v>
      </c>
      <c r="G4" s="6">
        <v>45157</v>
      </c>
      <c r="H4" s="4">
        <v>1</v>
      </c>
      <c r="I4" s="4">
        <v>1</v>
      </c>
      <c r="J4" s="4">
        <v>1</v>
      </c>
      <c r="K4" s="4" t="s">
        <v>30</v>
      </c>
      <c r="L4" s="4">
        <v>525</v>
      </c>
      <c r="M4" s="4">
        <v>525</v>
      </c>
      <c r="N4" s="4" t="s">
        <v>45</v>
      </c>
      <c r="O4" s="4" t="s">
        <v>32</v>
      </c>
      <c r="P4" s="4" t="s">
        <v>33</v>
      </c>
      <c r="Q4" s="4">
        <v>0</v>
      </c>
      <c r="R4" s="7">
        <v>45140.0000115741</v>
      </c>
      <c r="S4" s="6">
        <v>45172</v>
      </c>
      <c r="T4" s="4" t="s">
        <v>34</v>
      </c>
      <c r="U4" s="4">
        <v>525</v>
      </c>
      <c r="V4" s="4">
        <v>0</v>
      </c>
      <c r="W4" s="4">
        <v>0</v>
      </c>
      <c r="X4" s="4" t="s">
        <v>41</v>
      </c>
      <c r="Y4" s="4" t="s">
        <v>46</v>
      </c>
    </row>
    <row r="5" s="4" customFormat="1" spans="1:25">
      <c r="A5" s="4" t="s">
        <v>42</v>
      </c>
      <c r="B5" s="4" t="s">
        <v>26</v>
      </c>
      <c r="C5" s="4" t="s">
        <v>47</v>
      </c>
      <c r="D5" s="4" t="s">
        <v>43</v>
      </c>
      <c r="E5" s="4" t="s">
        <v>44</v>
      </c>
      <c r="F5" s="6">
        <v>45156</v>
      </c>
      <c r="G5" s="6">
        <v>45157</v>
      </c>
      <c r="H5" s="4">
        <v>1</v>
      </c>
      <c r="I5" s="4">
        <v>1</v>
      </c>
      <c r="J5" s="4">
        <v>1</v>
      </c>
      <c r="K5" s="4" t="s">
        <v>30</v>
      </c>
      <c r="L5" s="4">
        <v>-525</v>
      </c>
      <c r="M5" s="4">
        <v>-525</v>
      </c>
      <c r="N5" s="4" t="s">
        <v>45</v>
      </c>
      <c r="O5" s="4" t="s">
        <v>32</v>
      </c>
      <c r="P5" s="4" t="s">
        <v>33</v>
      </c>
      <c r="Q5" s="4">
        <v>0</v>
      </c>
      <c r="R5" s="7">
        <v>45140.0000115741</v>
      </c>
      <c r="S5" s="6">
        <v>45172</v>
      </c>
      <c r="T5" s="4" t="s">
        <v>34</v>
      </c>
      <c r="U5" s="4">
        <v>-525</v>
      </c>
      <c r="V5" s="4">
        <v>0</v>
      </c>
      <c r="W5" s="4">
        <v>0</v>
      </c>
      <c r="X5" s="4" t="s">
        <v>41</v>
      </c>
      <c r="Y5" s="4" t="s">
        <v>46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45155</v>
      </c>
      <c r="G6" s="6">
        <v>45157</v>
      </c>
      <c r="H6" s="4">
        <v>1</v>
      </c>
      <c r="I6" s="4">
        <v>2</v>
      </c>
      <c r="J6" s="4">
        <v>2</v>
      </c>
      <c r="K6" s="4" t="s">
        <v>30</v>
      </c>
      <c r="L6" s="4">
        <v>2246</v>
      </c>
      <c r="M6" s="4">
        <v>2246</v>
      </c>
      <c r="N6" s="4" t="s">
        <v>51</v>
      </c>
      <c r="O6" s="4" t="s">
        <v>32</v>
      </c>
      <c r="P6" s="4" t="s">
        <v>33</v>
      </c>
      <c r="Q6" s="4">
        <v>0</v>
      </c>
      <c r="R6" s="7">
        <v>45146.0000115741</v>
      </c>
      <c r="S6" s="6">
        <v>45172</v>
      </c>
      <c r="T6" s="4" t="s">
        <v>34</v>
      </c>
      <c r="U6" s="4">
        <v>2246</v>
      </c>
      <c r="V6" s="4">
        <v>0</v>
      </c>
      <c r="W6" s="4">
        <v>0</v>
      </c>
      <c r="X6" s="4" t="s">
        <v>52</v>
      </c>
      <c r="Y6" s="4" t="s">
        <v>41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45154</v>
      </c>
      <c r="G7" s="6">
        <v>45157</v>
      </c>
      <c r="H7" s="4">
        <v>1</v>
      </c>
      <c r="I7" s="4">
        <v>3</v>
      </c>
      <c r="J7" s="4">
        <v>3</v>
      </c>
      <c r="K7" s="4" t="s">
        <v>30</v>
      </c>
      <c r="L7" s="4">
        <v>3265</v>
      </c>
      <c r="M7" s="4">
        <v>3265</v>
      </c>
      <c r="N7" s="4" t="s">
        <v>54</v>
      </c>
      <c r="O7" s="4" t="s">
        <v>32</v>
      </c>
      <c r="P7" s="4" t="s">
        <v>33</v>
      </c>
      <c r="Q7" s="4">
        <v>0</v>
      </c>
      <c r="R7" s="7">
        <v>45147</v>
      </c>
      <c r="S7" s="6">
        <v>45172</v>
      </c>
      <c r="T7" s="4" t="s">
        <v>34</v>
      </c>
      <c r="U7" s="4">
        <v>3265</v>
      </c>
      <c r="V7" s="4">
        <v>0</v>
      </c>
      <c r="W7" s="4">
        <v>0</v>
      </c>
      <c r="X7" s="4" t="s">
        <v>55</v>
      </c>
      <c r="Y7" s="4" t="s">
        <v>41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38</v>
      </c>
      <c r="E8" s="4" t="s">
        <v>57</v>
      </c>
      <c r="F8" s="6">
        <v>45156</v>
      </c>
      <c r="G8" s="6">
        <v>45157</v>
      </c>
      <c r="H8" s="4">
        <v>2</v>
      </c>
      <c r="I8" s="4">
        <v>1</v>
      </c>
      <c r="J8" s="4">
        <v>2</v>
      </c>
      <c r="K8" s="4" t="s">
        <v>30</v>
      </c>
      <c r="L8" s="4">
        <v>602</v>
      </c>
      <c r="M8" s="4">
        <v>602</v>
      </c>
      <c r="N8" s="4" t="s">
        <v>58</v>
      </c>
      <c r="O8" s="4" t="s">
        <v>32</v>
      </c>
      <c r="P8" s="4" t="s">
        <v>33</v>
      </c>
      <c r="Q8" s="4">
        <v>0</v>
      </c>
      <c r="R8" s="7">
        <v>45147.0000115741</v>
      </c>
      <c r="S8" s="6">
        <v>45172</v>
      </c>
      <c r="T8" s="4" t="s">
        <v>34</v>
      </c>
      <c r="U8" s="4">
        <v>602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56</v>
      </c>
      <c r="B9" s="4" t="s">
        <v>26</v>
      </c>
      <c r="C9" s="4" t="s">
        <v>47</v>
      </c>
      <c r="D9" s="4" t="s">
        <v>38</v>
      </c>
      <c r="E9" s="4" t="s">
        <v>57</v>
      </c>
      <c r="F9" s="6">
        <v>45156</v>
      </c>
      <c r="G9" s="6">
        <v>45157</v>
      </c>
      <c r="H9" s="4">
        <v>2</v>
      </c>
      <c r="I9" s="4">
        <v>1</v>
      </c>
      <c r="J9" s="4">
        <v>2</v>
      </c>
      <c r="K9" s="4" t="s">
        <v>30</v>
      </c>
      <c r="L9" s="4">
        <v>-602</v>
      </c>
      <c r="M9" s="4">
        <v>-602</v>
      </c>
      <c r="N9" s="4" t="s">
        <v>58</v>
      </c>
      <c r="O9" s="4" t="s">
        <v>32</v>
      </c>
      <c r="P9" s="4" t="s">
        <v>33</v>
      </c>
      <c r="Q9" s="4">
        <v>0</v>
      </c>
      <c r="R9" s="7">
        <v>45147.0000115741</v>
      </c>
      <c r="S9" s="6">
        <v>45172</v>
      </c>
      <c r="T9" s="4" t="s">
        <v>34</v>
      </c>
      <c r="U9" s="4">
        <v>-602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60</v>
      </c>
      <c r="E10" s="4" t="s">
        <v>61</v>
      </c>
      <c r="F10" s="6">
        <v>45154</v>
      </c>
      <c r="G10" s="6">
        <v>45157</v>
      </c>
      <c r="H10" s="4">
        <v>1</v>
      </c>
      <c r="I10" s="4">
        <v>3</v>
      </c>
      <c r="J10" s="4">
        <v>3</v>
      </c>
      <c r="K10" s="4" t="s">
        <v>30</v>
      </c>
      <c r="L10" s="4">
        <v>3495</v>
      </c>
      <c r="M10" s="4">
        <v>3495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45149</v>
      </c>
      <c r="S10" s="6">
        <v>45172</v>
      </c>
      <c r="T10" s="4" t="s">
        <v>34</v>
      </c>
      <c r="U10" s="4">
        <v>3495</v>
      </c>
      <c r="V10" s="4">
        <v>0</v>
      </c>
      <c r="W10" s="4">
        <v>0</v>
      </c>
      <c r="X10" s="4" t="s">
        <v>63</v>
      </c>
      <c r="Y10" s="4" t="s">
        <v>41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38</v>
      </c>
      <c r="E11" s="4" t="s">
        <v>65</v>
      </c>
      <c r="F11" s="6">
        <v>45155</v>
      </c>
      <c r="G11" s="6">
        <v>45157</v>
      </c>
      <c r="H11" s="4">
        <v>1</v>
      </c>
      <c r="I11" s="4">
        <v>2</v>
      </c>
      <c r="J11" s="4">
        <v>2</v>
      </c>
      <c r="K11" s="4" t="s">
        <v>30</v>
      </c>
      <c r="L11" s="4">
        <v>581</v>
      </c>
      <c r="M11" s="4">
        <v>581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45150.0000115741</v>
      </c>
      <c r="S11" s="6">
        <v>45172</v>
      </c>
      <c r="T11" s="4" t="s">
        <v>34</v>
      </c>
      <c r="U11" s="4">
        <v>581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38</v>
      </c>
      <c r="E12" s="4" t="s">
        <v>68</v>
      </c>
      <c r="F12" s="6">
        <v>45156</v>
      </c>
      <c r="G12" s="6">
        <v>45157</v>
      </c>
      <c r="H12" s="4">
        <v>1</v>
      </c>
      <c r="I12" s="4">
        <v>1</v>
      </c>
      <c r="J12" s="4">
        <v>1</v>
      </c>
      <c r="K12" s="4" t="s">
        <v>30</v>
      </c>
      <c r="L12" s="4">
        <v>294</v>
      </c>
      <c r="M12" s="4">
        <v>294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45154</v>
      </c>
      <c r="S12" s="6">
        <v>45172</v>
      </c>
      <c r="T12" s="4" t="s">
        <v>34</v>
      </c>
      <c r="U12" s="4">
        <v>294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67</v>
      </c>
      <c r="B13" s="4" t="s">
        <v>26</v>
      </c>
      <c r="C13" s="4" t="s">
        <v>47</v>
      </c>
      <c r="D13" s="4" t="s">
        <v>38</v>
      </c>
      <c r="E13" s="4" t="s">
        <v>68</v>
      </c>
      <c r="F13" s="6">
        <v>45156</v>
      </c>
      <c r="G13" s="6">
        <v>45157</v>
      </c>
      <c r="H13" s="4">
        <v>1</v>
      </c>
      <c r="I13" s="4">
        <v>1</v>
      </c>
      <c r="J13" s="4">
        <v>1</v>
      </c>
      <c r="K13" s="4" t="s">
        <v>30</v>
      </c>
      <c r="L13" s="4">
        <v>-294</v>
      </c>
      <c r="M13" s="4">
        <v>-294</v>
      </c>
      <c r="N13" s="4" t="s">
        <v>69</v>
      </c>
      <c r="O13" s="4" t="s">
        <v>32</v>
      </c>
      <c r="P13" s="4" t="s">
        <v>33</v>
      </c>
      <c r="Q13" s="4">
        <v>0</v>
      </c>
      <c r="R13" s="7">
        <v>45154</v>
      </c>
      <c r="S13" s="6">
        <v>45172</v>
      </c>
      <c r="T13" s="4" t="s">
        <v>34</v>
      </c>
      <c r="U13" s="4">
        <v>-294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70</v>
      </c>
      <c r="B14" s="4" t="s">
        <v>26</v>
      </c>
      <c r="C14" s="4" t="s">
        <v>27</v>
      </c>
      <c r="D14" s="4" t="s">
        <v>38</v>
      </c>
      <c r="E14" s="4" t="s">
        <v>39</v>
      </c>
      <c r="F14" s="6">
        <v>45156</v>
      </c>
      <c r="G14" s="6">
        <v>45157</v>
      </c>
      <c r="H14" s="4">
        <v>1</v>
      </c>
      <c r="I14" s="4">
        <v>1</v>
      </c>
      <c r="J14" s="4">
        <v>1</v>
      </c>
      <c r="K14" s="4" t="s">
        <v>30</v>
      </c>
      <c r="L14" s="4">
        <v>301</v>
      </c>
      <c r="M14" s="4">
        <v>301</v>
      </c>
      <c r="N14" s="4" t="s">
        <v>71</v>
      </c>
      <c r="O14" s="4" t="s">
        <v>32</v>
      </c>
      <c r="P14" s="4" t="s">
        <v>33</v>
      </c>
      <c r="Q14" s="4">
        <v>0</v>
      </c>
      <c r="R14" s="7">
        <v>45154.0000115741</v>
      </c>
      <c r="S14" s="6">
        <v>45172</v>
      </c>
      <c r="T14" s="4" t="s">
        <v>34</v>
      </c>
      <c r="U14" s="4">
        <v>301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72</v>
      </c>
      <c r="B15" s="4" t="s">
        <v>26</v>
      </c>
      <c r="C15" s="4" t="s">
        <v>27</v>
      </c>
      <c r="D15" s="4" t="s">
        <v>38</v>
      </c>
      <c r="E15" s="4" t="s">
        <v>57</v>
      </c>
      <c r="F15" s="6">
        <v>45156</v>
      </c>
      <c r="G15" s="6">
        <v>45157</v>
      </c>
      <c r="H15" s="4">
        <v>2</v>
      </c>
      <c r="I15" s="4">
        <v>1</v>
      </c>
      <c r="J15" s="4">
        <v>2</v>
      </c>
      <c r="K15" s="4" t="s">
        <v>30</v>
      </c>
      <c r="L15" s="4">
        <v>602</v>
      </c>
      <c r="M15" s="4">
        <v>602</v>
      </c>
      <c r="N15" s="4" t="s">
        <v>73</v>
      </c>
      <c r="O15" s="4" t="s">
        <v>32</v>
      </c>
      <c r="P15" s="4" t="s">
        <v>33</v>
      </c>
      <c r="Q15" s="4">
        <v>0</v>
      </c>
      <c r="R15" s="7">
        <v>45154</v>
      </c>
      <c r="S15" s="6">
        <v>45172</v>
      </c>
      <c r="T15" s="4" t="s">
        <v>34</v>
      </c>
      <c r="U15" s="4">
        <v>602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74</v>
      </c>
      <c r="B16" s="4" t="s">
        <v>26</v>
      </c>
      <c r="C16" s="4" t="s">
        <v>27</v>
      </c>
      <c r="D16" s="4" t="s">
        <v>75</v>
      </c>
      <c r="E16" s="4" t="s">
        <v>76</v>
      </c>
      <c r="F16" s="6">
        <v>45156</v>
      </c>
      <c r="G16" s="6">
        <v>45157</v>
      </c>
      <c r="H16" s="4">
        <v>1</v>
      </c>
      <c r="I16" s="4">
        <v>1</v>
      </c>
      <c r="J16" s="4">
        <v>1</v>
      </c>
      <c r="K16" s="4" t="s">
        <v>30</v>
      </c>
      <c r="L16" s="4">
        <v>364</v>
      </c>
      <c r="M16" s="4">
        <v>364</v>
      </c>
      <c r="N16" s="4" t="s">
        <v>77</v>
      </c>
      <c r="O16" s="4" t="s">
        <v>32</v>
      </c>
      <c r="P16" s="4" t="s">
        <v>33</v>
      </c>
      <c r="Q16" s="4">
        <v>0</v>
      </c>
      <c r="R16" s="7">
        <v>45156.0000115741</v>
      </c>
      <c r="S16" s="6">
        <v>45172</v>
      </c>
      <c r="T16" s="4" t="s">
        <v>34</v>
      </c>
      <c r="U16" s="4">
        <v>364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78</v>
      </c>
      <c r="B17" s="4" t="s">
        <v>26</v>
      </c>
      <c r="C17" s="4" t="s">
        <v>27</v>
      </c>
      <c r="D17" s="4" t="s">
        <v>75</v>
      </c>
      <c r="E17" s="4" t="s">
        <v>79</v>
      </c>
      <c r="F17" s="6">
        <v>45156</v>
      </c>
      <c r="G17" s="6">
        <v>45157</v>
      </c>
      <c r="H17" s="4">
        <v>1</v>
      </c>
      <c r="I17" s="4">
        <v>1</v>
      </c>
      <c r="J17" s="4">
        <v>1</v>
      </c>
      <c r="K17" s="4" t="s">
        <v>30</v>
      </c>
      <c r="L17" s="4">
        <v>330.4</v>
      </c>
      <c r="M17" s="4">
        <v>330.4</v>
      </c>
      <c r="N17" s="4" t="s">
        <v>80</v>
      </c>
      <c r="O17" s="4" t="s">
        <v>32</v>
      </c>
      <c r="P17" s="4" t="s">
        <v>33</v>
      </c>
      <c r="Q17" s="4">
        <v>0</v>
      </c>
      <c r="R17" s="7">
        <v>45156.0000115741</v>
      </c>
      <c r="S17" s="6">
        <v>45172</v>
      </c>
      <c r="T17" s="4" t="s">
        <v>34</v>
      </c>
      <c r="U17" s="4">
        <v>330.4</v>
      </c>
      <c r="V17" s="4">
        <v>0</v>
      </c>
      <c r="W17" s="4">
        <v>0</v>
      </c>
      <c r="X17" s="4" t="s">
        <v>41</v>
      </c>
      <c r="Y17" s="4" t="s">
        <v>81</v>
      </c>
    </row>
    <row r="18" s="4" customFormat="1" spans="1:25">
      <c r="A18" s="4" t="s">
        <v>82</v>
      </c>
      <c r="B18" s="4" t="s">
        <v>26</v>
      </c>
      <c r="C18" s="4" t="s">
        <v>27</v>
      </c>
      <c r="D18" s="4" t="s">
        <v>43</v>
      </c>
      <c r="E18" s="4" t="s">
        <v>83</v>
      </c>
      <c r="F18" s="6">
        <v>45157</v>
      </c>
      <c r="G18" s="6">
        <v>45158</v>
      </c>
      <c r="H18" s="4">
        <v>1</v>
      </c>
      <c r="I18" s="4">
        <v>1</v>
      </c>
      <c r="J18" s="4">
        <v>1</v>
      </c>
      <c r="K18" s="4" t="s">
        <v>30</v>
      </c>
      <c r="L18" s="4">
        <v>447</v>
      </c>
      <c r="M18" s="4">
        <v>447</v>
      </c>
      <c r="N18" s="4" t="s">
        <v>84</v>
      </c>
      <c r="O18" s="4" t="s">
        <v>85</v>
      </c>
      <c r="P18" s="4" t="s">
        <v>33</v>
      </c>
      <c r="Q18" s="4">
        <v>0</v>
      </c>
      <c r="R18" s="7">
        <v>45128</v>
      </c>
      <c r="S18" s="6">
        <v>45173</v>
      </c>
      <c r="T18" s="4" t="s">
        <v>34</v>
      </c>
      <c r="U18" s="4">
        <v>447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82</v>
      </c>
      <c r="B19" s="4" t="s">
        <v>26</v>
      </c>
      <c r="C19" s="4" t="s">
        <v>47</v>
      </c>
      <c r="D19" s="4" t="s">
        <v>43</v>
      </c>
      <c r="E19" s="4" t="s">
        <v>83</v>
      </c>
      <c r="F19" s="6">
        <v>45157</v>
      </c>
      <c r="G19" s="6">
        <v>45158</v>
      </c>
      <c r="H19" s="4">
        <v>1</v>
      </c>
      <c r="I19" s="4">
        <v>1</v>
      </c>
      <c r="J19" s="4">
        <v>1</v>
      </c>
      <c r="K19" s="4" t="s">
        <v>30</v>
      </c>
      <c r="L19" s="4">
        <v>-447</v>
      </c>
      <c r="M19" s="4">
        <v>-447</v>
      </c>
      <c r="N19" s="4" t="s">
        <v>84</v>
      </c>
      <c r="O19" s="4" t="s">
        <v>85</v>
      </c>
      <c r="P19" s="4" t="s">
        <v>33</v>
      </c>
      <c r="Q19" s="4">
        <v>0</v>
      </c>
      <c r="R19" s="7">
        <v>45128</v>
      </c>
      <c r="S19" s="6">
        <v>45173</v>
      </c>
      <c r="T19" s="4" t="s">
        <v>34</v>
      </c>
      <c r="U19" s="4">
        <v>-447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86</v>
      </c>
      <c r="B20" s="4" t="s">
        <v>26</v>
      </c>
      <c r="C20" s="4" t="s">
        <v>27</v>
      </c>
      <c r="D20" s="4" t="s">
        <v>49</v>
      </c>
      <c r="E20" s="4" t="s">
        <v>87</v>
      </c>
      <c r="F20" s="6">
        <v>45153</v>
      </c>
      <c r="G20" s="6">
        <v>45158</v>
      </c>
      <c r="H20" s="4">
        <v>1</v>
      </c>
      <c r="I20" s="4">
        <v>5</v>
      </c>
      <c r="J20" s="4">
        <v>5</v>
      </c>
      <c r="K20" s="4" t="s">
        <v>30</v>
      </c>
      <c r="L20" s="4">
        <v>5305</v>
      </c>
      <c r="M20" s="4">
        <v>5305</v>
      </c>
      <c r="N20" s="4" t="s">
        <v>88</v>
      </c>
      <c r="O20" s="4" t="s">
        <v>85</v>
      </c>
      <c r="P20" s="4" t="s">
        <v>33</v>
      </c>
      <c r="Q20" s="4">
        <v>0</v>
      </c>
      <c r="R20" s="7">
        <v>45133</v>
      </c>
      <c r="S20" s="6">
        <v>45173</v>
      </c>
      <c r="T20" s="4" t="s">
        <v>34</v>
      </c>
      <c r="U20" s="4">
        <v>5305</v>
      </c>
      <c r="V20" s="4">
        <v>0</v>
      </c>
      <c r="W20" s="4">
        <v>0</v>
      </c>
      <c r="X20" s="4" t="s">
        <v>89</v>
      </c>
      <c r="Y20" s="4" t="s">
        <v>41</v>
      </c>
    </row>
    <row r="21" s="4" customFormat="1" spans="1:25">
      <c r="A21" s="4" t="s">
        <v>90</v>
      </c>
      <c r="B21" s="4" t="s">
        <v>26</v>
      </c>
      <c r="C21" s="4" t="s">
        <v>27</v>
      </c>
      <c r="D21" s="4" t="s">
        <v>49</v>
      </c>
      <c r="E21" s="4" t="s">
        <v>87</v>
      </c>
      <c r="F21" s="6">
        <v>45155</v>
      </c>
      <c r="G21" s="6">
        <v>45158</v>
      </c>
      <c r="H21" s="4">
        <v>1</v>
      </c>
      <c r="I21" s="4">
        <v>3</v>
      </c>
      <c r="J21" s="4">
        <v>3</v>
      </c>
      <c r="K21" s="4" t="s">
        <v>30</v>
      </c>
      <c r="L21" s="4">
        <v>3349</v>
      </c>
      <c r="M21" s="4">
        <v>3349</v>
      </c>
      <c r="N21" s="4" t="s">
        <v>91</v>
      </c>
      <c r="O21" s="4" t="s">
        <v>85</v>
      </c>
      <c r="P21" s="4" t="s">
        <v>33</v>
      </c>
      <c r="Q21" s="4">
        <v>0</v>
      </c>
      <c r="R21" s="7">
        <v>45140.0000115741</v>
      </c>
      <c r="S21" s="6">
        <v>45173</v>
      </c>
      <c r="T21" s="4" t="s">
        <v>34</v>
      </c>
      <c r="U21" s="4">
        <v>3349</v>
      </c>
      <c r="V21" s="4">
        <v>0</v>
      </c>
      <c r="W21" s="4">
        <v>0</v>
      </c>
      <c r="X21" s="4" t="s">
        <v>92</v>
      </c>
      <c r="Y21" s="4" t="s">
        <v>41</v>
      </c>
    </row>
    <row r="22" s="4" customFormat="1" spans="1:25">
      <c r="A22" s="4" t="s">
        <v>93</v>
      </c>
      <c r="B22" s="4" t="s">
        <v>26</v>
      </c>
      <c r="C22" s="4" t="s">
        <v>27</v>
      </c>
      <c r="D22" s="4" t="s">
        <v>49</v>
      </c>
      <c r="E22" s="4" t="s">
        <v>87</v>
      </c>
      <c r="F22" s="6">
        <v>45154</v>
      </c>
      <c r="G22" s="6">
        <v>45158</v>
      </c>
      <c r="H22" s="4">
        <v>1</v>
      </c>
      <c r="I22" s="4">
        <v>4</v>
      </c>
      <c r="J22" s="4">
        <v>4</v>
      </c>
      <c r="K22" s="4" t="s">
        <v>30</v>
      </c>
      <c r="L22" s="4">
        <v>4306</v>
      </c>
      <c r="M22" s="4">
        <v>4306</v>
      </c>
      <c r="N22" s="4" t="s">
        <v>94</v>
      </c>
      <c r="O22" s="4" t="s">
        <v>85</v>
      </c>
      <c r="P22" s="4" t="s">
        <v>33</v>
      </c>
      <c r="Q22" s="4">
        <v>0</v>
      </c>
      <c r="R22" s="7">
        <v>45140</v>
      </c>
      <c r="S22" s="6">
        <v>45173</v>
      </c>
      <c r="T22" s="4" t="s">
        <v>34</v>
      </c>
      <c r="U22" s="4">
        <v>4306</v>
      </c>
      <c r="V22" s="4">
        <v>0</v>
      </c>
      <c r="W22" s="4">
        <v>0</v>
      </c>
      <c r="X22" s="4" t="s">
        <v>95</v>
      </c>
      <c r="Y22" s="4" t="s">
        <v>41</v>
      </c>
    </row>
    <row r="23" s="4" customFormat="1" spans="1:25">
      <c r="A23" s="4" t="s">
        <v>96</v>
      </c>
      <c r="B23" s="4" t="s">
        <v>26</v>
      </c>
      <c r="C23" s="4" t="s">
        <v>27</v>
      </c>
      <c r="D23" s="4" t="s">
        <v>60</v>
      </c>
      <c r="E23" s="4" t="s">
        <v>61</v>
      </c>
      <c r="F23" s="6">
        <v>45156</v>
      </c>
      <c r="G23" s="6">
        <v>45158</v>
      </c>
      <c r="H23" s="4">
        <v>1</v>
      </c>
      <c r="I23" s="4">
        <v>2</v>
      </c>
      <c r="J23" s="4">
        <v>2</v>
      </c>
      <c r="K23" s="4" t="s">
        <v>30</v>
      </c>
      <c r="L23" s="4">
        <v>2746</v>
      </c>
      <c r="M23" s="4">
        <v>2746</v>
      </c>
      <c r="N23" s="4" t="s">
        <v>97</v>
      </c>
      <c r="O23" s="4" t="s">
        <v>85</v>
      </c>
      <c r="P23" s="4" t="s">
        <v>33</v>
      </c>
      <c r="Q23" s="4">
        <v>0</v>
      </c>
      <c r="R23" s="7">
        <v>45141.0000115741</v>
      </c>
      <c r="S23" s="6">
        <v>45173</v>
      </c>
      <c r="T23" s="4" t="s">
        <v>34</v>
      </c>
      <c r="U23" s="4">
        <v>2746</v>
      </c>
      <c r="V23" s="4">
        <v>0</v>
      </c>
      <c r="W23" s="4">
        <v>0</v>
      </c>
      <c r="X23" s="4" t="s">
        <v>98</v>
      </c>
      <c r="Y23" s="4" t="s">
        <v>41</v>
      </c>
    </row>
    <row r="24" s="4" customFormat="1" spans="1:25">
      <c r="A24" s="4" t="s">
        <v>99</v>
      </c>
      <c r="B24" s="4" t="s">
        <v>26</v>
      </c>
      <c r="C24" s="4" t="s">
        <v>27</v>
      </c>
      <c r="D24" s="4" t="s">
        <v>28</v>
      </c>
      <c r="E24" s="4" t="s">
        <v>29</v>
      </c>
      <c r="F24" s="6">
        <v>45155</v>
      </c>
      <c r="G24" s="6">
        <v>45158</v>
      </c>
      <c r="H24" s="4">
        <v>1</v>
      </c>
      <c r="I24" s="4">
        <v>3</v>
      </c>
      <c r="J24" s="4">
        <v>3</v>
      </c>
      <c r="K24" s="4" t="s">
        <v>30</v>
      </c>
      <c r="L24" s="4">
        <v>2818</v>
      </c>
      <c r="M24" s="4">
        <v>2818</v>
      </c>
      <c r="N24" s="4" t="s">
        <v>100</v>
      </c>
      <c r="O24" s="4" t="s">
        <v>85</v>
      </c>
      <c r="P24" s="4" t="s">
        <v>33</v>
      </c>
      <c r="Q24" s="4">
        <v>0</v>
      </c>
      <c r="R24" s="7">
        <v>45143</v>
      </c>
      <c r="S24" s="6">
        <v>45173</v>
      </c>
      <c r="T24" s="4" t="s">
        <v>34</v>
      </c>
      <c r="U24" s="4">
        <v>2818</v>
      </c>
      <c r="V24" s="4">
        <v>0</v>
      </c>
      <c r="W24" s="4">
        <v>0</v>
      </c>
      <c r="X24" s="4" t="s">
        <v>101</v>
      </c>
      <c r="Y24" s="4" t="s">
        <v>102</v>
      </c>
    </row>
    <row r="25" s="4" customFormat="1" spans="1:26">
      <c r="A25" s="4" t="s">
        <v>103</v>
      </c>
      <c r="B25" s="4" t="s">
        <v>26</v>
      </c>
      <c r="C25" s="4" t="s">
        <v>27</v>
      </c>
      <c r="D25" s="4" t="s">
        <v>104</v>
      </c>
      <c r="E25" s="4" t="s">
        <v>105</v>
      </c>
      <c r="F25" s="6">
        <v>45156</v>
      </c>
      <c r="G25" s="6">
        <v>45158</v>
      </c>
      <c r="H25" s="4">
        <v>2</v>
      </c>
      <c r="I25" s="4">
        <v>2</v>
      </c>
      <c r="J25" s="4">
        <v>4</v>
      </c>
      <c r="K25" s="4" t="s">
        <v>30</v>
      </c>
      <c r="L25" s="4">
        <v>5576</v>
      </c>
      <c r="M25" s="4">
        <v>5576</v>
      </c>
      <c r="N25" s="4" t="s">
        <v>106</v>
      </c>
      <c r="O25" s="4" t="s">
        <v>85</v>
      </c>
      <c r="P25" s="4" t="s">
        <v>33</v>
      </c>
      <c r="Q25" s="4">
        <v>0</v>
      </c>
      <c r="R25" s="7">
        <v>45147.0000115741</v>
      </c>
      <c r="S25" s="6">
        <v>45173</v>
      </c>
      <c r="T25" s="4" t="s">
        <v>34</v>
      </c>
      <c r="U25" s="4">
        <v>5576</v>
      </c>
      <c r="V25" s="4">
        <v>0</v>
      </c>
      <c r="W25" s="4">
        <v>0</v>
      </c>
      <c r="X25" s="4" t="s">
        <v>107</v>
      </c>
      <c r="Y25" s="4">
        <v>3200058</v>
      </c>
      <c r="Z25" s="4" t="s">
        <v>108</v>
      </c>
    </row>
    <row r="26" s="4" customFormat="1" spans="1:25">
      <c r="A26" s="4" t="s">
        <v>109</v>
      </c>
      <c r="B26" s="4" t="s">
        <v>26</v>
      </c>
      <c r="C26" s="4" t="s">
        <v>27</v>
      </c>
      <c r="D26" s="4" t="s">
        <v>60</v>
      </c>
      <c r="E26" s="4" t="s">
        <v>61</v>
      </c>
      <c r="F26" s="6">
        <v>45156</v>
      </c>
      <c r="G26" s="6">
        <v>45158</v>
      </c>
      <c r="H26" s="4">
        <v>1</v>
      </c>
      <c r="I26" s="4">
        <v>2</v>
      </c>
      <c r="J26" s="4">
        <v>2</v>
      </c>
      <c r="K26" s="4" t="s">
        <v>30</v>
      </c>
      <c r="L26" s="4">
        <v>2746</v>
      </c>
      <c r="M26" s="4">
        <v>2746</v>
      </c>
      <c r="N26" s="4" t="s">
        <v>110</v>
      </c>
      <c r="O26" s="4" t="s">
        <v>85</v>
      </c>
      <c r="P26" s="4" t="s">
        <v>33</v>
      </c>
      <c r="Q26" s="4">
        <v>0</v>
      </c>
      <c r="R26" s="7">
        <v>45151</v>
      </c>
      <c r="S26" s="6">
        <v>45173</v>
      </c>
      <c r="T26" s="4" t="s">
        <v>34</v>
      </c>
      <c r="U26" s="4">
        <v>2746</v>
      </c>
      <c r="V26" s="4">
        <v>0</v>
      </c>
      <c r="W26" s="4">
        <v>0</v>
      </c>
      <c r="X26" s="4" t="s">
        <v>111</v>
      </c>
      <c r="Y26" s="4" t="s">
        <v>41</v>
      </c>
    </row>
    <row r="27" s="4" customFormat="1" spans="1:25">
      <c r="A27" s="4" t="s">
        <v>112</v>
      </c>
      <c r="B27" s="4" t="s">
        <v>26</v>
      </c>
      <c r="C27" s="4" t="s">
        <v>27</v>
      </c>
      <c r="D27" s="4" t="s">
        <v>43</v>
      </c>
      <c r="E27" s="4" t="s">
        <v>113</v>
      </c>
      <c r="F27" s="6">
        <v>45157</v>
      </c>
      <c r="G27" s="6">
        <v>45158</v>
      </c>
      <c r="H27" s="4">
        <v>1</v>
      </c>
      <c r="I27" s="4">
        <v>1</v>
      </c>
      <c r="J27" s="4">
        <v>1</v>
      </c>
      <c r="K27" s="4" t="s">
        <v>30</v>
      </c>
      <c r="L27" s="4">
        <v>511</v>
      </c>
      <c r="M27" s="4">
        <v>511</v>
      </c>
      <c r="N27" s="4" t="s">
        <v>114</v>
      </c>
      <c r="O27" s="4" t="s">
        <v>85</v>
      </c>
      <c r="P27" s="4" t="s">
        <v>33</v>
      </c>
      <c r="Q27" s="4">
        <v>0</v>
      </c>
      <c r="R27" s="7">
        <v>45152.0000115741</v>
      </c>
      <c r="S27" s="6">
        <v>45173</v>
      </c>
      <c r="T27" s="4" t="s">
        <v>34</v>
      </c>
      <c r="U27" s="4">
        <v>511</v>
      </c>
      <c r="V27" s="4">
        <v>0</v>
      </c>
      <c r="W27" s="4">
        <v>0</v>
      </c>
      <c r="X27" s="4" t="s">
        <v>41</v>
      </c>
      <c r="Y27" s="4" t="s">
        <v>41</v>
      </c>
    </row>
    <row r="28" s="4" customFormat="1" spans="1:25">
      <c r="A28" s="4" t="s">
        <v>115</v>
      </c>
      <c r="B28" s="4" t="s">
        <v>26</v>
      </c>
      <c r="C28" s="4" t="s">
        <v>27</v>
      </c>
      <c r="D28" s="4" t="s">
        <v>116</v>
      </c>
      <c r="E28" s="4" t="s">
        <v>117</v>
      </c>
      <c r="F28" s="6">
        <v>45157</v>
      </c>
      <c r="G28" s="6">
        <v>45158</v>
      </c>
      <c r="H28" s="4">
        <v>1</v>
      </c>
      <c r="I28" s="4">
        <v>1</v>
      </c>
      <c r="J28" s="4">
        <v>1</v>
      </c>
      <c r="K28" s="4" t="s">
        <v>30</v>
      </c>
      <c r="L28" s="4">
        <v>122.4</v>
      </c>
      <c r="M28" s="4">
        <v>122.4</v>
      </c>
      <c r="N28" s="4" t="s">
        <v>118</v>
      </c>
      <c r="O28" s="4" t="s">
        <v>85</v>
      </c>
      <c r="P28" s="4" t="s">
        <v>33</v>
      </c>
      <c r="Q28" s="4">
        <v>0</v>
      </c>
      <c r="R28" s="7">
        <v>45152.0000115741</v>
      </c>
      <c r="S28" s="6">
        <v>45173</v>
      </c>
      <c r="T28" s="4" t="s">
        <v>34</v>
      </c>
      <c r="U28" s="4">
        <v>122.4</v>
      </c>
      <c r="V28" s="4">
        <v>0</v>
      </c>
      <c r="W28" s="4">
        <v>0</v>
      </c>
      <c r="X28" s="4" t="s">
        <v>119</v>
      </c>
      <c r="Y28" s="4" t="s">
        <v>41</v>
      </c>
    </row>
    <row r="29" s="4" customFormat="1" spans="1:25">
      <c r="A29" s="4" t="s">
        <v>115</v>
      </c>
      <c r="B29" s="4" t="s">
        <v>26</v>
      </c>
      <c r="C29" s="4" t="s">
        <v>47</v>
      </c>
      <c r="D29" s="4" t="s">
        <v>116</v>
      </c>
      <c r="E29" s="4" t="s">
        <v>117</v>
      </c>
      <c r="F29" s="6">
        <v>45157</v>
      </c>
      <c r="G29" s="6">
        <v>45158</v>
      </c>
      <c r="H29" s="4">
        <v>1</v>
      </c>
      <c r="I29" s="4">
        <v>1</v>
      </c>
      <c r="J29" s="4">
        <v>1</v>
      </c>
      <c r="K29" s="4" t="s">
        <v>30</v>
      </c>
      <c r="L29" s="4">
        <v>-122.4</v>
      </c>
      <c r="M29" s="4">
        <v>-122.4</v>
      </c>
      <c r="N29" s="4" t="s">
        <v>118</v>
      </c>
      <c r="O29" s="4" t="s">
        <v>85</v>
      </c>
      <c r="P29" s="4" t="s">
        <v>33</v>
      </c>
      <c r="Q29" s="4">
        <v>0</v>
      </c>
      <c r="R29" s="7">
        <v>45152.0000115741</v>
      </c>
      <c r="S29" s="6">
        <v>45173</v>
      </c>
      <c r="T29" s="4" t="s">
        <v>34</v>
      </c>
      <c r="U29" s="4">
        <v>-122.4</v>
      </c>
      <c r="V29" s="4">
        <v>0</v>
      </c>
      <c r="W29" s="4">
        <v>0</v>
      </c>
      <c r="X29" s="4" t="s">
        <v>119</v>
      </c>
      <c r="Y29" s="4" t="s">
        <v>41</v>
      </c>
    </row>
    <row r="30" s="4" customFormat="1" spans="1:25">
      <c r="A30" s="4" t="s">
        <v>120</v>
      </c>
      <c r="B30" s="4" t="s">
        <v>26</v>
      </c>
      <c r="C30" s="4" t="s">
        <v>27</v>
      </c>
      <c r="D30" s="4" t="s">
        <v>43</v>
      </c>
      <c r="E30" s="4" t="s">
        <v>113</v>
      </c>
      <c r="F30" s="6">
        <v>45157</v>
      </c>
      <c r="G30" s="6">
        <v>45158</v>
      </c>
      <c r="H30" s="4">
        <v>1</v>
      </c>
      <c r="I30" s="4">
        <v>1</v>
      </c>
      <c r="J30" s="4">
        <v>1</v>
      </c>
      <c r="K30" s="4" t="s">
        <v>30</v>
      </c>
      <c r="L30" s="4">
        <v>518</v>
      </c>
      <c r="M30" s="4">
        <v>518</v>
      </c>
      <c r="N30" s="4" t="s">
        <v>121</v>
      </c>
      <c r="O30" s="4" t="s">
        <v>85</v>
      </c>
      <c r="P30" s="4" t="s">
        <v>33</v>
      </c>
      <c r="Q30" s="4">
        <v>0</v>
      </c>
      <c r="R30" s="7">
        <v>45157</v>
      </c>
      <c r="S30" s="6">
        <v>45173</v>
      </c>
      <c r="T30" s="4" t="s">
        <v>34</v>
      </c>
      <c r="U30" s="4">
        <v>518</v>
      </c>
      <c r="V30" s="4">
        <v>0</v>
      </c>
      <c r="W30" s="4">
        <v>0</v>
      </c>
      <c r="X30" s="4" t="s">
        <v>41</v>
      </c>
      <c r="Y30" s="4" t="s">
        <v>41</v>
      </c>
    </row>
    <row r="31" s="4" customFormat="1" spans="1:25">
      <c r="A31" s="4" t="s">
        <v>122</v>
      </c>
      <c r="B31" s="4" t="s">
        <v>26</v>
      </c>
      <c r="C31" s="4" t="s">
        <v>27</v>
      </c>
      <c r="D31" s="4" t="s">
        <v>75</v>
      </c>
      <c r="E31" s="4" t="s">
        <v>123</v>
      </c>
      <c r="F31" s="6">
        <v>45157</v>
      </c>
      <c r="G31" s="6">
        <v>45158</v>
      </c>
      <c r="H31" s="4">
        <v>2</v>
      </c>
      <c r="I31" s="4">
        <v>1</v>
      </c>
      <c r="J31" s="4">
        <v>2</v>
      </c>
      <c r="K31" s="4" t="s">
        <v>30</v>
      </c>
      <c r="L31" s="4">
        <v>490</v>
      </c>
      <c r="M31" s="4">
        <v>490</v>
      </c>
      <c r="N31" s="4" t="s">
        <v>124</v>
      </c>
      <c r="O31" s="4" t="s">
        <v>85</v>
      </c>
      <c r="P31" s="4" t="s">
        <v>33</v>
      </c>
      <c r="Q31" s="4">
        <v>0</v>
      </c>
      <c r="R31" s="7">
        <v>45157</v>
      </c>
      <c r="S31" s="6">
        <v>45173</v>
      </c>
      <c r="T31" s="4" t="s">
        <v>34</v>
      </c>
      <c r="U31" s="4">
        <v>490</v>
      </c>
      <c r="V31" s="4">
        <v>0</v>
      </c>
      <c r="W31" s="4">
        <v>0</v>
      </c>
      <c r="X31" s="4" t="s">
        <v>41</v>
      </c>
      <c r="Y31" s="4" t="s">
        <v>41</v>
      </c>
    </row>
    <row r="32" s="4" customFormat="1" spans="1:25">
      <c r="A32" s="4" t="s">
        <v>125</v>
      </c>
      <c r="B32" s="4" t="s">
        <v>26</v>
      </c>
      <c r="C32" s="4" t="s">
        <v>27</v>
      </c>
      <c r="D32" s="4" t="s">
        <v>43</v>
      </c>
      <c r="E32" s="4" t="s">
        <v>126</v>
      </c>
      <c r="F32" s="6">
        <v>45157</v>
      </c>
      <c r="G32" s="6">
        <v>45158</v>
      </c>
      <c r="H32" s="4">
        <v>1</v>
      </c>
      <c r="I32" s="4">
        <v>1</v>
      </c>
      <c r="J32" s="4">
        <v>1</v>
      </c>
      <c r="K32" s="4" t="s">
        <v>30</v>
      </c>
      <c r="L32" s="4">
        <v>495.6</v>
      </c>
      <c r="M32" s="4">
        <v>495.6</v>
      </c>
      <c r="N32" s="4" t="s">
        <v>127</v>
      </c>
      <c r="O32" s="4" t="s">
        <v>85</v>
      </c>
      <c r="P32" s="4" t="s">
        <v>33</v>
      </c>
      <c r="Q32" s="4">
        <v>0</v>
      </c>
      <c r="R32" s="7">
        <v>45157</v>
      </c>
      <c r="S32" s="6">
        <v>45173</v>
      </c>
      <c r="T32" s="4" t="s">
        <v>34</v>
      </c>
      <c r="U32" s="4">
        <v>495.6</v>
      </c>
      <c r="V32" s="4">
        <v>0</v>
      </c>
      <c r="W32" s="4">
        <v>0</v>
      </c>
      <c r="X32" s="4" t="s">
        <v>41</v>
      </c>
      <c r="Y32" s="4" t="s">
        <v>41</v>
      </c>
    </row>
    <row r="33" s="4" customFormat="1" spans="1:25">
      <c r="A33" s="4" t="s">
        <v>128</v>
      </c>
      <c r="B33" s="4" t="s">
        <v>26</v>
      </c>
      <c r="C33" s="4" t="s">
        <v>27</v>
      </c>
      <c r="D33" s="4" t="s">
        <v>75</v>
      </c>
      <c r="E33" s="4" t="s">
        <v>123</v>
      </c>
      <c r="F33" s="6">
        <v>45157</v>
      </c>
      <c r="G33" s="6">
        <v>45158</v>
      </c>
      <c r="H33" s="4">
        <v>2</v>
      </c>
      <c r="I33" s="4">
        <v>1</v>
      </c>
      <c r="J33" s="4">
        <v>2</v>
      </c>
      <c r="K33" s="4" t="s">
        <v>30</v>
      </c>
      <c r="L33" s="4">
        <v>490</v>
      </c>
      <c r="M33" s="4">
        <v>490</v>
      </c>
      <c r="N33" s="4" t="s">
        <v>129</v>
      </c>
      <c r="O33" s="4" t="s">
        <v>85</v>
      </c>
      <c r="P33" s="4" t="s">
        <v>33</v>
      </c>
      <c r="Q33" s="4">
        <v>0</v>
      </c>
      <c r="R33" s="7">
        <v>45157</v>
      </c>
      <c r="S33" s="6">
        <v>45173</v>
      </c>
      <c r="T33" s="4" t="s">
        <v>34</v>
      </c>
      <c r="U33" s="4">
        <v>490</v>
      </c>
      <c r="V33" s="4">
        <v>0</v>
      </c>
      <c r="W33" s="4">
        <v>0</v>
      </c>
      <c r="X33" s="4" t="s">
        <v>41</v>
      </c>
      <c r="Y33" s="4" t="s">
        <v>41</v>
      </c>
    </row>
    <row r="34" s="4" customFormat="1" spans="1:25">
      <c r="A34" s="4" t="s">
        <v>130</v>
      </c>
      <c r="B34" s="4" t="s">
        <v>26</v>
      </c>
      <c r="C34" s="4" t="s">
        <v>27</v>
      </c>
      <c r="D34" s="4" t="s">
        <v>131</v>
      </c>
      <c r="E34" s="4" t="s">
        <v>132</v>
      </c>
      <c r="F34" s="6">
        <v>45157</v>
      </c>
      <c r="G34" s="6">
        <v>45158</v>
      </c>
      <c r="H34" s="4">
        <v>1</v>
      </c>
      <c r="I34" s="4">
        <v>1</v>
      </c>
      <c r="J34" s="4">
        <v>1</v>
      </c>
      <c r="K34" s="4" t="s">
        <v>30</v>
      </c>
      <c r="L34" s="4">
        <v>265.01</v>
      </c>
      <c r="M34" s="4">
        <v>265.01</v>
      </c>
      <c r="N34" s="4" t="s">
        <v>133</v>
      </c>
      <c r="O34" s="4" t="s">
        <v>85</v>
      </c>
      <c r="P34" s="4" t="s">
        <v>33</v>
      </c>
      <c r="Q34" s="4">
        <v>0</v>
      </c>
      <c r="R34" s="7">
        <v>45157.0000115741</v>
      </c>
      <c r="S34" s="6">
        <v>45173</v>
      </c>
      <c r="T34" s="4" t="s">
        <v>34</v>
      </c>
      <c r="U34" s="4">
        <v>265.01</v>
      </c>
      <c r="V34" s="4">
        <v>0</v>
      </c>
      <c r="W34" s="4">
        <v>0</v>
      </c>
      <c r="X34" s="4" t="s">
        <v>41</v>
      </c>
      <c r="Y34" s="4" t="s">
        <v>41</v>
      </c>
    </row>
    <row r="35" s="4" customFormat="1" spans="1:25">
      <c r="A35" s="4" t="s">
        <v>134</v>
      </c>
      <c r="B35" s="4" t="s">
        <v>26</v>
      </c>
      <c r="C35" s="4" t="s">
        <v>27</v>
      </c>
      <c r="D35" s="4" t="s">
        <v>43</v>
      </c>
      <c r="E35" s="4" t="s">
        <v>126</v>
      </c>
      <c r="F35" s="6">
        <v>45157</v>
      </c>
      <c r="G35" s="6">
        <v>45158</v>
      </c>
      <c r="H35" s="4">
        <v>1</v>
      </c>
      <c r="I35" s="4">
        <v>1</v>
      </c>
      <c r="J35" s="4">
        <v>1</v>
      </c>
      <c r="K35" s="4" t="s">
        <v>30</v>
      </c>
      <c r="L35" s="4">
        <v>495.6</v>
      </c>
      <c r="M35" s="4">
        <v>495.6</v>
      </c>
      <c r="N35" s="4" t="s">
        <v>135</v>
      </c>
      <c r="O35" s="4" t="s">
        <v>85</v>
      </c>
      <c r="P35" s="4" t="s">
        <v>33</v>
      </c>
      <c r="Q35" s="4">
        <v>0</v>
      </c>
      <c r="R35" s="7">
        <v>45157</v>
      </c>
      <c r="S35" s="6">
        <v>45173</v>
      </c>
      <c r="T35" s="4" t="s">
        <v>34</v>
      </c>
      <c r="U35" s="4">
        <v>495.6</v>
      </c>
      <c r="V35" s="4">
        <v>0</v>
      </c>
      <c r="W35" s="4">
        <v>0</v>
      </c>
      <c r="X35" s="4" t="s">
        <v>41</v>
      </c>
      <c r="Y35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"/>
  <sheetViews>
    <sheetView tabSelected="1" workbookViewId="0">
      <selection activeCell="A41" sqref="A4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136</v>
      </c>
    </row>
    <row r="2" s="4" customFormat="1" spans="1:9">
      <c r="A2" s="5">
        <v>999225301324858</v>
      </c>
      <c r="B2" s="6">
        <v>45154</v>
      </c>
      <c r="C2" s="6">
        <v>45157</v>
      </c>
      <c r="D2" s="4">
        <v>2392</v>
      </c>
      <c r="E2" s="4" t="str">
        <f>VLOOKUP(A2,HOP!A:L,12,0)</f>
        <v>2392.00</v>
      </c>
      <c r="F2" s="4" t="str">
        <f>VLOOKUP(A2,HOP!A:C,3,0)</f>
        <v>3629719</v>
      </c>
      <c r="G2" s="4">
        <f>D2-E2</f>
        <v>0</v>
      </c>
      <c r="H2" s="4" t="str">
        <f>$H$1&amp;F2</f>
        <v>，3629719</v>
      </c>
      <c r="I2" s="4" t="str">
        <f>VLOOKUP(A2,HOP!A:U,21,0)</f>
        <v>直采</v>
      </c>
    </row>
    <row r="3" s="4" customFormat="1" hidden="1" spans="1:10">
      <c r="A3" s="8" t="s">
        <v>137</v>
      </c>
      <c r="B3" s="6">
        <v>45156</v>
      </c>
      <c r="C3" s="6">
        <v>45157</v>
      </c>
      <c r="D3" s="4">
        <v>645</v>
      </c>
      <c r="E3" s="4">
        <v>645</v>
      </c>
      <c r="F3" s="9" t="s">
        <v>138</v>
      </c>
      <c r="G3" s="4">
        <f t="shared" ref="G3:G30" si="0">D3-E3</f>
        <v>0</v>
      </c>
      <c r="H3" s="4" t="str">
        <f t="shared" ref="H3:H30" si="1">$H$1&amp;F3</f>
        <v>，202308020824030021</v>
      </c>
      <c r="I3" s="4" t="e">
        <f>VLOOKUP(A3,HOP!A:U,21,0)</f>
        <v>#N/A</v>
      </c>
      <c r="J3" s="4">
        <v>8.2</v>
      </c>
    </row>
    <row r="4" s="4" customFormat="1" hidden="1" spans="1:9">
      <c r="A4" s="5">
        <v>999225749838993</v>
      </c>
      <c r="B4" s="6">
        <v>45156</v>
      </c>
      <c r="C4" s="6">
        <v>45157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999225913936562</v>
      </c>
      <c r="B5" s="6">
        <v>45155</v>
      </c>
      <c r="C5" s="6">
        <v>45157</v>
      </c>
      <c r="D5" s="4">
        <v>2246</v>
      </c>
      <c r="E5" s="4" t="str">
        <f>VLOOKUP(A5,HOP!A:L,12,0)</f>
        <v>2246.00</v>
      </c>
      <c r="F5" s="4" t="str">
        <f>VLOOKUP(A5,HOP!A:C,3,0)</f>
        <v>3753381</v>
      </c>
      <c r="G5" s="4">
        <f t="shared" si="0"/>
        <v>0</v>
      </c>
      <c r="H5" s="4" t="str">
        <f t="shared" si="1"/>
        <v>，3753381</v>
      </c>
      <c r="I5" s="4" t="str">
        <f>VLOOKUP(A5,HOP!A:U,21,0)</f>
        <v>直采</v>
      </c>
    </row>
    <row r="6" s="4" customFormat="1" spans="1:9">
      <c r="A6" s="5">
        <v>999225933229912</v>
      </c>
      <c r="B6" s="6">
        <v>45154</v>
      </c>
      <c r="C6" s="6">
        <v>45157</v>
      </c>
      <c r="D6" s="4">
        <v>3265</v>
      </c>
      <c r="E6" s="4" t="str">
        <f>VLOOKUP(A6,HOP!A:L,12,0)</f>
        <v>3265.00</v>
      </c>
      <c r="F6" s="4" t="str">
        <f>VLOOKUP(A6,HOP!A:C,3,0)</f>
        <v>3755992</v>
      </c>
      <c r="G6" s="4">
        <f t="shared" si="0"/>
        <v>0</v>
      </c>
      <c r="H6" s="4" t="str">
        <f t="shared" si="1"/>
        <v>，3755992</v>
      </c>
      <c r="I6" s="4" t="str">
        <f>VLOOKUP(A6,HOP!A:U,21,0)</f>
        <v>直采</v>
      </c>
    </row>
    <row r="7" s="4" customFormat="1" hidden="1" spans="1:9">
      <c r="A7" s="5">
        <v>999225938596305</v>
      </c>
      <c r="B7" s="6">
        <v>45156</v>
      </c>
      <c r="C7" s="6">
        <v>45157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999225985434705</v>
      </c>
      <c r="B8" s="6">
        <v>45154</v>
      </c>
      <c r="C8" s="6">
        <v>45157</v>
      </c>
      <c r="D8" s="4">
        <v>3495</v>
      </c>
      <c r="E8" s="4" t="str">
        <f>VLOOKUP(A8,HOP!A:L,12,0)</f>
        <v>3495.00</v>
      </c>
      <c r="F8" s="4" t="str">
        <f>VLOOKUP(A8,HOP!A:C,3,0)</f>
        <v>3767806</v>
      </c>
      <c r="G8" s="4">
        <f t="shared" si="0"/>
        <v>0</v>
      </c>
      <c r="H8" s="4" t="str">
        <f t="shared" si="1"/>
        <v>，3767806</v>
      </c>
      <c r="I8" s="4" t="str">
        <f>VLOOKUP(A8,HOP!A:U,21,0)</f>
        <v>直采</v>
      </c>
    </row>
    <row r="9" s="4" customFormat="1" hidden="1" spans="1:10">
      <c r="A9" s="8" t="s">
        <v>139</v>
      </c>
      <c r="B9" s="6">
        <v>45155</v>
      </c>
      <c r="C9" s="6">
        <v>45157</v>
      </c>
      <c r="D9" s="4">
        <v>581</v>
      </c>
      <c r="E9" s="4">
        <v>581</v>
      </c>
      <c r="F9" s="9" t="s">
        <v>140</v>
      </c>
      <c r="G9" s="4">
        <f t="shared" si="0"/>
        <v>0</v>
      </c>
      <c r="H9" s="4" t="str">
        <f t="shared" si="1"/>
        <v>，202308120809130021</v>
      </c>
      <c r="I9" s="4" t="e">
        <f>VLOOKUP(A9,HOP!A:U,21,0)</f>
        <v>#N/A</v>
      </c>
      <c r="J9" s="4">
        <v>8.12</v>
      </c>
    </row>
    <row r="10" s="4" customFormat="1" hidden="1" spans="1:9">
      <c r="A10" s="5">
        <v>999226074391123</v>
      </c>
      <c r="B10" s="6">
        <v>45156</v>
      </c>
      <c r="C10" s="6">
        <v>45157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10">
      <c r="A11" s="8" t="s">
        <v>141</v>
      </c>
      <c r="B11" s="6">
        <v>45156</v>
      </c>
      <c r="C11" s="6">
        <v>45157</v>
      </c>
      <c r="D11" s="4">
        <v>301</v>
      </c>
      <c r="E11" s="4">
        <v>301</v>
      </c>
      <c r="F11" s="9" t="s">
        <v>142</v>
      </c>
      <c r="G11" s="4">
        <f t="shared" si="0"/>
        <v>0</v>
      </c>
      <c r="H11" s="4" t="str">
        <f t="shared" si="1"/>
        <v>，202308161801480071</v>
      </c>
      <c r="I11" s="4" t="e">
        <f>VLOOKUP(A11,HOP!A:U,21,0)</f>
        <v>#N/A</v>
      </c>
      <c r="J11" s="4">
        <v>8.16</v>
      </c>
    </row>
    <row r="12" s="4" customFormat="1" hidden="1" spans="1:10">
      <c r="A12" s="5">
        <v>999226107090693</v>
      </c>
      <c r="B12" s="6">
        <v>45156</v>
      </c>
      <c r="C12" s="6">
        <v>45157</v>
      </c>
      <c r="D12" s="4">
        <v>602</v>
      </c>
      <c r="E12" s="4">
        <v>602</v>
      </c>
      <c r="F12" s="9" t="s">
        <v>143</v>
      </c>
      <c r="G12" s="4">
        <f t="shared" si="0"/>
        <v>0</v>
      </c>
      <c r="H12" s="4" t="str">
        <f t="shared" si="1"/>
        <v>，202308162224540069</v>
      </c>
      <c r="I12" s="4" t="e">
        <f>VLOOKUP(A12,HOP!A:U,21,0)</f>
        <v>#N/A</v>
      </c>
      <c r="J12" s="4">
        <v>8.16</v>
      </c>
    </row>
    <row r="13" s="4" customFormat="1" hidden="1" spans="1:10">
      <c r="A13" s="8" t="s">
        <v>144</v>
      </c>
      <c r="B13" s="6">
        <v>45156</v>
      </c>
      <c r="C13" s="6">
        <v>45157</v>
      </c>
      <c r="D13" s="4">
        <v>364</v>
      </c>
      <c r="E13" s="4">
        <v>364</v>
      </c>
      <c r="F13" s="9" t="s">
        <v>145</v>
      </c>
      <c r="G13" s="4">
        <f t="shared" si="0"/>
        <v>0</v>
      </c>
      <c r="H13" s="4" t="str">
        <f t="shared" si="1"/>
        <v>，202308181640590071</v>
      </c>
      <c r="I13" s="4" t="e">
        <f>VLOOKUP(A13,HOP!A:U,21,0)</f>
        <v>#N/A</v>
      </c>
      <c r="J13" s="4">
        <v>8.18</v>
      </c>
    </row>
    <row r="14" s="4" customFormat="1" hidden="1" spans="1:10">
      <c r="A14" s="8" t="s">
        <v>146</v>
      </c>
      <c r="B14" s="6">
        <v>45156</v>
      </c>
      <c r="C14" s="6">
        <v>45157</v>
      </c>
      <c r="D14" s="4">
        <v>330.4</v>
      </c>
      <c r="E14" s="4">
        <v>330.4</v>
      </c>
      <c r="F14" s="9" t="s">
        <v>147</v>
      </c>
      <c r="G14" s="4">
        <f t="shared" si="0"/>
        <v>0</v>
      </c>
      <c r="H14" s="4" t="str">
        <f t="shared" si="1"/>
        <v>，202308182103000069</v>
      </c>
      <c r="I14" s="4" t="e">
        <f>VLOOKUP(A14,HOP!A:U,21,0)</f>
        <v>#N/A</v>
      </c>
      <c r="J14" s="4">
        <v>8.18</v>
      </c>
    </row>
    <row r="15" s="4" customFormat="1" hidden="1" spans="1:9">
      <c r="A15" s="5">
        <v>999225490354819</v>
      </c>
      <c r="B15" s="6">
        <v>45157</v>
      </c>
      <c r="C15" s="6">
        <v>45158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999225599433608</v>
      </c>
      <c r="B16" s="6">
        <v>45153</v>
      </c>
      <c r="C16" s="6">
        <v>45158</v>
      </c>
      <c r="D16" s="4">
        <v>5305</v>
      </c>
      <c r="E16" s="4" t="str">
        <f>VLOOKUP(A16,HOP!A:L,12,0)</f>
        <v>5305.00</v>
      </c>
      <c r="F16" s="4" t="str">
        <f>VLOOKUP(A16,HOP!A:C,3,0)</f>
        <v>3687962</v>
      </c>
      <c r="G16" s="4">
        <f t="shared" si="0"/>
        <v>0</v>
      </c>
      <c r="H16" s="4" t="str">
        <f t="shared" si="1"/>
        <v>，3687962</v>
      </c>
      <c r="I16" s="4" t="str">
        <f>VLOOKUP(A16,HOP!A:U,21,0)</f>
        <v>直采</v>
      </c>
    </row>
    <row r="17" s="4" customFormat="1" spans="1:9">
      <c r="A17" s="5">
        <v>999225760174228</v>
      </c>
      <c r="B17" s="6">
        <v>45155</v>
      </c>
      <c r="C17" s="6">
        <v>45158</v>
      </c>
      <c r="D17" s="4">
        <v>3349</v>
      </c>
      <c r="E17" s="4" t="str">
        <f>VLOOKUP(A17,HOP!A:L,12,0)</f>
        <v>3349.00</v>
      </c>
      <c r="F17" s="4" t="str">
        <f>VLOOKUP(A17,HOP!A:C,3,0)</f>
        <v>3721978</v>
      </c>
      <c r="G17" s="4">
        <f t="shared" si="0"/>
        <v>0</v>
      </c>
      <c r="H17" s="4" t="str">
        <f t="shared" si="1"/>
        <v>，3721978</v>
      </c>
      <c r="I17" s="4" t="str">
        <f>VLOOKUP(A17,HOP!A:U,21,0)</f>
        <v>直采</v>
      </c>
    </row>
    <row r="18" s="4" customFormat="1" spans="1:9">
      <c r="A18" s="5">
        <v>999225767867647</v>
      </c>
      <c r="B18" s="6">
        <v>45154</v>
      </c>
      <c r="C18" s="6">
        <v>45158</v>
      </c>
      <c r="D18" s="4">
        <v>4306</v>
      </c>
      <c r="E18" s="4" t="str">
        <f>VLOOKUP(A18,HOP!A:L,12,0)</f>
        <v>4306.00</v>
      </c>
      <c r="F18" s="4" t="str">
        <f>VLOOKUP(A18,HOP!A:C,3,0)</f>
        <v>3723753</v>
      </c>
      <c r="G18" s="4">
        <f t="shared" si="0"/>
        <v>0</v>
      </c>
      <c r="H18" s="4" t="str">
        <f t="shared" si="1"/>
        <v>，3723753</v>
      </c>
      <c r="I18" s="4" t="str">
        <f>VLOOKUP(A18,HOP!A:U,21,0)</f>
        <v>直采</v>
      </c>
    </row>
    <row r="19" s="4" customFormat="1" spans="1:9">
      <c r="A19" s="5">
        <v>999225798958404</v>
      </c>
      <c r="B19" s="6">
        <v>45156</v>
      </c>
      <c r="C19" s="6">
        <v>45158</v>
      </c>
      <c r="D19" s="4">
        <v>2746</v>
      </c>
      <c r="E19" s="4" t="str">
        <f>VLOOKUP(A19,HOP!A:L,12,0)</f>
        <v>2746.00</v>
      </c>
      <c r="F19" s="4" t="str">
        <f>VLOOKUP(A19,HOP!A:C,3,0)</f>
        <v>3730075</v>
      </c>
      <c r="G19" s="4">
        <f t="shared" si="0"/>
        <v>0</v>
      </c>
      <c r="H19" s="4" t="str">
        <f t="shared" si="1"/>
        <v>，3730075</v>
      </c>
      <c r="I19" s="4" t="str">
        <f>VLOOKUP(A19,HOP!A:U,21,0)</f>
        <v>直采</v>
      </c>
    </row>
    <row r="20" s="4" customFormat="1" spans="1:9">
      <c r="A20" s="5">
        <v>999225839943615</v>
      </c>
      <c r="B20" s="6">
        <v>45155</v>
      </c>
      <c r="C20" s="6">
        <v>45158</v>
      </c>
      <c r="D20" s="4">
        <v>2818</v>
      </c>
      <c r="E20" s="4" t="str">
        <f>VLOOKUP(A20,HOP!A:L,12,0)</f>
        <v>2818.00</v>
      </c>
      <c r="F20" s="4" t="str">
        <f>VLOOKUP(A20,HOP!A:C,3,0)</f>
        <v>3737845</v>
      </c>
      <c r="G20" s="4">
        <f t="shared" si="0"/>
        <v>0</v>
      </c>
      <c r="H20" s="4" t="str">
        <f t="shared" si="1"/>
        <v>，3737845</v>
      </c>
      <c r="I20" s="4" t="str">
        <f>VLOOKUP(A20,HOP!A:U,21,0)</f>
        <v>直采</v>
      </c>
    </row>
    <row r="21" s="4" customFormat="1" spans="1:9">
      <c r="A21" s="5">
        <v>999225939418888</v>
      </c>
      <c r="B21" s="6">
        <v>45156</v>
      </c>
      <c r="C21" s="6">
        <v>45158</v>
      </c>
      <c r="D21" s="4">
        <v>5576</v>
      </c>
      <c r="E21" s="4" t="str">
        <f>VLOOKUP(A21,HOP!A:L,12,0)</f>
        <v>5576.00</v>
      </c>
      <c r="F21" s="4" t="str">
        <f>VLOOKUP(A21,HOP!A:C,3,0)</f>
        <v>3758537</v>
      </c>
      <c r="G21" s="4">
        <f t="shared" si="0"/>
        <v>0</v>
      </c>
      <c r="H21" s="4" t="str">
        <f t="shared" si="1"/>
        <v>，3758537</v>
      </c>
      <c r="I21" s="4" t="str">
        <f>VLOOKUP(A21,HOP!A:U,21,0)</f>
        <v>直采</v>
      </c>
    </row>
    <row r="22" s="4" customFormat="1" spans="1:9">
      <c r="A22" s="5">
        <v>999226010742806</v>
      </c>
      <c r="B22" s="6">
        <v>45156</v>
      </c>
      <c r="C22" s="6">
        <v>45158</v>
      </c>
      <c r="D22" s="4">
        <v>2746</v>
      </c>
      <c r="E22" s="4" t="str">
        <f>VLOOKUP(A22,HOP!A:L,12,0)</f>
        <v>2746.00</v>
      </c>
      <c r="F22" s="4" t="str">
        <f>VLOOKUP(A22,HOP!A:C,3,0)</f>
        <v>3773297</v>
      </c>
      <c r="G22" s="4">
        <f t="shared" si="0"/>
        <v>0</v>
      </c>
      <c r="H22" s="4" t="str">
        <f t="shared" si="1"/>
        <v>，3773297</v>
      </c>
      <c r="I22" s="4" t="str">
        <f>VLOOKUP(A22,HOP!A:U,21,0)</f>
        <v>直采</v>
      </c>
    </row>
    <row r="23" s="4" customFormat="1" hidden="1" spans="1:10">
      <c r="A23" s="8" t="s">
        <v>148</v>
      </c>
      <c r="B23" s="6">
        <v>45157</v>
      </c>
      <c r="C23" s="6">
        <v>45158</v>
      </c>
      <c r="D23" s="4">
        <v>511</v>
      </c>
      <c r="E23" s="4">
        <v>511</v>
      </c>
      <c r="F23" s="9" t="s">
        <v>149</v>
      </c>
      <c r="G23" s="4">
        <f t="shared" si="0"/>
        <v>0</v>
      </c>
      <c r="H23" s="4" t="str">
        <f t="shared" si="1"/>
        <v>，202308141304240077</v>
      </c>
      <c r="I23" s="4" t="e">
        <f>VLOOKUP(A23,HOP!A:U,21,0)</f>
        <v>#N/A</v>
      </c>
      <c r="J23" s="4">
        <v>8.14</v>
      </c>
    </row>
    <row r="24" s="4" customFormat="1" hidden="1" spans="1:9">
      <c r="A24" s="5">
        <v>999226041140185</v>
      </c>
      <c r="B24" s="6">
        <v>45157</v>
      </c>
      <c r="C24" s="6">
        <v>45158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10">
      <c r="A25" s="8" t="s">
        <v>150</v>
      </c>
      <c r="B25" s="6">
        <v>45157</v>
      </c>
      <c r="C25" s="6">
        <v>45158</v>
      </c>
      <c r="D25" s="4">
        <v>518</v>
      </c>
      <c r="E25" s="4">
        <v>518</v>
      </c>
      <c r="F25" s="9" t="s">
        <v>151</v>
      </c>
      <c r="G25" s="4">
        <f t="shared" si="0"/>
        <v>0</v>
      </c>
      <c r="H25" s="4" t="str">
        <f t="shared" si="1"/>
        <v>，202308190950590068</v>
      </c>
      <c r="I25" s="4" t="e">
        <f>VLOOKUP(A25,HOP!A:U,21,0)</f>
        <v>#N/A</v>
      </c>
      <c r="J25" s="4">
        <v>8.19</v>
      </c>
    </row>
    <row r="26" s="4" customFormat="1" hidden="1" spans="1:10">
      <c r="A26" s="8" t="s">
        <v>152</v>
      </c>
      <c r="B26" s="6">
        <v>45157</v>
      </c>
      <c r="C26" s="6">
        <v>45158</v>
      </c>
      <c r="D26" s="4">
        <v>490</v>
      </c>
      <c r="E26" s="4">
        <v>490</v>
      </c>
      <c r="F26" s="9" t="s">
        <v>153</v>
      </c>
      <c r="G26" s="4">
        <f t="shared" si="0"/>
        <v>0</v>
      </c>
      <c r="H26" s="4" t="str">
        <f t="shared" si="1"/>
        <v>，202308191128340025</v>
      </c>
      <c r="I26" s="4" t="e">
        <f>VLOOKUP(A26,HOP!A:U,21,0)</f>
        <v>#N/A</v>
      </c>
      <c r="J26" s="4">
        <v>8.19</v>
      </c>
    </row>
    <row r="27" s="4" customFormat="1" hidden="1" spans="1:10">
      <c r="A27" s="8" t="s">
        <v>154</v>
      </c>
      <c r="B27" s="6">
        <v>45157</v>
      </c>
      <c r="C27" s="6">
        <v>45158</v>
      </c>
      <c r="D27" s="4">
        <v>495.6</v>
      </c>
      <c r="E27" s="4">
        <v>495.6</v>
      </c>
      <c r="F27" s="9" t="s">
        <v>155</v>
      </c>
      <c r="G27" s="4">
        <f t="shared" si="0"/>
        <v>0</v>
      </c>
      <c r="H27" s="4" t="str">
        <f t="shared" si="1"/>
        <v>，202308191328030068</v>
      </c>
      <c r="I27" s="4" t="e">
        <f>VLOOKUP(A27,HOP!A:U,21,0)</f>
        <v>#N/A</v>
      </c>
      <c r="J27" s="4">
        <v>8.19</v>
      </c>
    </row>
    <row r="28" s="4" customFormat="1" hidden="1" spans="1:10">
      <c r="A28" s="8" t="s">
        <v>156</v>
      </c>
      <c r="B28" s="6">
        <v>45157</v>
      </c>
      <c r="C28" s="6">
        <v>45158</v>
      </c>
      <c r="D28" s="4">
        <v>490</v>
      </c>
      <c r="E28" s="4">
        <v>490</v>
      </c>
      <c r="F28" s="9" t="s">
        <v>157</v>
      </c>
      <c r="G28" s="4">
        <f t="shared" si="0"/>
        <v>0</v>
      </c>
      <c r="H28" s="4" t="str">
        <f t="shared" si="1"/>
        <v>，202308191208590025</v>
      </c>
      <c r="I28" s="4" t="e">
        <f>VLOOKUP(A28,HOP!A:U,21,0)</f>
        <v>#N/A</v>
      </c>
      <c r="J28" s="4">
        <v>8.19</v>
      </c>
    </row>
    <row r="29" s="4" customFormat="1" hidden="1" spans="1:10">
      <c r="A29" s="8" t="s">
        <v>158</v>
      </c>
      <c r="B29" s="6">
        <v>45157</v>
      </c>
      <c r="C29" s="6">
        <v>45158</v>
      </c>
      <c r="D29" s="4">
        <v>265.01</v>
      </c>
      <c r="E29" s="4">
        <v>265.02</v>
      </c>
      <c r="F29" s="9" t="s">
        <v>159</v>
      </c>
      <c r="G29" s="4">
        <f t="shared" si="0"/>
        <v>-0.00999999999999091</v>
      </c>
      <c r="H29" s="4" t="str">
        <f t="shared" si="1"/>
        <v>，202308191336490068</v>
      </c>
      <c r="I29" s="4" t="e">
        <f>VLOOKUP(A29,HOP!A:U,21,0)</f>
        <v>#N/A</v>
      </c>
      <c r="J29" s="4">
        <v>8.19</v>
      </c>
    </row>
    <row r="30" s="4" customFormat="1" hidden="1" spans="1:10">
      <c r="A30" s="8" t="s">
        <v>160</v>
      </c>
      <c r="B30" s="6">
        <v>45157</v>
      </c>
      <c r="C30" s="6">
        <v>45158</v>
      </c>
      <c r="D30" s="4">
        <v>495.6</v>
      </c>
      <c r="E30" s="4">
        <v>495.6</v>
      </c>
      <c r="F30" s="9" t="s">
        <v>161</v>
      </c>
      <c r="G30" s="4">
        <f t="shared" si="0"/>
        <v>0</v>
      </c>
      <c r="H30" s="4" t="str">
        <f t="shared" si="1"/>
        <v>，202308191910410071</v>
      </c>
      <c r="I30" s="4" t="e">
        <f>VLOOKUP(A30,HOP!A:U,21,0)</f>
        <v>#N/A</v>
      </c>
      <c r="J30" s="4">
        <v>8.19</v>
      </c>
    </row>
    <row r="32" spans="4:4">
      <c r="D32" s="4">
        <f>SUM(D2:D31)</f>
        <v>44332.61</v>
      </c>
    </row>
    <row r="39" spans="1:4">
      <c r="A39" s="4" t="s">
        <v>162</v>
      </c>
      <c r="C39" s="4">
        <v>38244</v>
      </c>
      <c r="D39" s="4">
        <v>41281.31</v>
      </c>
    </row>
    <row r="40" spans="1:4">
      <c r="A40" s="4" t="s">
        <v>163</v>
      </c>
      <c r="C40" s="4">
        <v>6088.61</v>
      </c>
      <c r="D40" s="4">
        <v>6572.16</v>
      </c>
    </row>
    <row r="41" spans="1:4">
      <c r="A41" s="4" t="s">
        <v>164</v>
      </c>
      <c r="C41" s="4">
        <f>SUBTOTAL(9,C39:C40)</f>
        <v>44332.61</v>
      </c>
      <c r="D41" s="4">
        <f>SUBTOTAL(9,D39:D40)</f>
        <v>47853.47</v>
      </c>
    </row>
    <row r="42" spans="1:1">
      <c r="A42" s="4" t="s">
        <v>165</v>
      </c>
    </row>
  </sheetData>
  <autoFilter ref="A1:XFD32">
    <filterColumn colId="3">
      <filters blank="1">
        <filter val="490"/>
        <filter val="511"/>
        <filter val="2392"/>
        <filter val="3495"/>
        <filter val="518"/>
        <filter val="2818"/>
        <filter val="364"/>
        <filter val="330.4"/>
        <filter val="3265"/>
        <filter val="495.6"/>
        <filter val="44332.61"/>
        <filter val="5576"/>
        <filter val="301"/>
        <filter val="581"/>
        <filter val="265.01"/>
        <filter val="602"/>
        <filter val="645"/>
        <filter val="5305"/>
        <filter val="2246"/>
        <filter val="2746"/>
        <filter val="4306"/>
        <filter val="3349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E39" sqref="E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13</v>
      </c>
      <c r="F1" s="2" t="s">
        <v>5</v>
      </c>
      <c r="G1" s="2" t="s">
        <v>6</v>
      </c>
      <c r="H1" s="2" t="s">
        <v>170</v>
      </c>
      <c r="I1" s="2" t="s">
        <v>171</v>
      </c>
      <c r="J1" s="2" t="s">
        <v>172</v>
      </c>
      <c r="K1" s="2" t="s">
        <v>173</v>
      </c>
      <c r="L1" s="2" t="s">
        <v>174</v>
      </c>
      <c r="M1" s="2" t="s">
        <v>175</v>
      </c>
      <c r="N1" s="2" t="s">
        <v>176</v>
      </c>
      <c r="O1" s="2" t="s">
        <v>177</v>
      </c>
      <c r="P1" s="2" t="s">
        <v>178</v>
      </c>
      <c r="Q1" s="2" t="s">
        <v>179</v>
      </c>
      <c r="R1" s="2" t="s">
        <v>180</v>
      </c>
      <c r="S1" s="2" t="s">
        <v>181</v>
      </c>
      <c r="T1" s="2" t="s">
        <v>182</v>
      </c>
      <c r="U1" s="2" t="s">
        <v>183</v>
      </c>
      <c r="V1" s="2" t="s">
        <v>184</v>
      </c>
    </row>
    <row r="2" s="1" customFormat="1" spans="1:22">
      <c r="A2" s="3">
        <v>999226010742806</v>
      </c>
      <c r="B2" s="1" t="s">
        <v>185</v>
      </c>
      <c r="C2" s="1" t="s">
        <v>186</v>
      </c>
      <c r="D2" s="1" t="s">
        <v>187</v>
      </c>
      <c r="E2" s="1" t="s">
        <v>188</v>
      </c>
      <c r="F2" s="1" t="s">
        <v>189</v>
      </c>
      <c r="G2" s="1" t="s">
        <v>190</v>
      </c>
      <c r="H2" s="1" t="s">
        <v>191</v>
      </c>
      <c r="I2" s="1" t="s">
        <v>192</v>
      </c>
      <c r="J2" s="1" t="s">
        <v>193</v>
      </c>
      <c r="K2" s="1" t="s">
        <v>192</v>
      </c>
      <c r="L2" s="1" t="s">
        <v>192</v>
      </c>
      <c r="M2" s="1" t="s">
        <v>194</v>
      </c>
      <c r="N2" s="1" t="s">
        <v>194</v>
      </c>
      <c r="O2" s="1" t="s">
        <v>195</v>
      </c>
      <c r="P2" s="1" t="s">
        <v>196</v>
      </c>
      <c r="Q2" s="1" t="s">
        <v>197</v>
      </c>
      <c r="R2" s="1" t="s">
        <v>198</v>
      </c>
      <c r="S2" s="1" t="s">
        <v>199</v>
      </c>
      <c r="T2" s="1" t="s">
        <v>200</v>
      </c>
      <c r="U2" s="1" t="s">
        <v>201</v>
      </c>
      <c r="V2" s="1" t="s">
        <v>202</v>
      </c>
    </row>
    <row r="3" s="1" customFormat="1" spans="1:22">
      <c r="A3" s="3">
        <v>999225985434705</v>
      </c>
      <c r="B3" s="1" t="s">
        <v>203</v>
      </c>
      <c r="C3" s="1" t="s">
        <v>204</v>
      </c>
      <c r="D3" s="1" t="s">
        <v>187</v>
      </c>
      <c r="E3" s="1" t="s">
        <v>205</v>
      </c>
      <c r="F3" s="1" t="s">
        <v>206</v>
      </c>
      <c r="G3" s="1" t="s">
        <v>207</v>
      </c>
      <c r="H3" s="1" t="s">
        <v>191</v>
      </c>
      <c r="I3" s="1" t="s">
        <v>208</v>
      </c>
      <c r="J3" s="1" t="s">
        <v>193</v>
      </c>
      <c r="K3" s="1" t="s">
        <v>208</v>
      </c>
      <c r="L3" s="1" t="s">
        <v>208</v>
      </c>
      <c r="M3" s="1" t="s">
        <v>194</v>
      </c>
      <c r="N3" s="1" t="s">
        <v>194</v>
      </c>
      <c r="O3" s="1" t="s">
        <v>195</v>
      </c>
      <c r="P3" s="1" t="s">
        <v>196</v>
      </c>
      <c r="Q3" s="1" t="s">
        <v>197</v>
      </c>
      <c r="R3" s="1" t="s">
        <v>209</v>
      </c>
      <c r="S3" s="1" t="s">
        <v>199</v>
      </c>
      <c r="T3" s="1" t="s">
        <v>200</v>
      </c>
      <c r="U3" s="1" t="s">
        <v>201</v>
      </c>
      <c r="V3" s="1" t="s">
        <v>202</v>
      </c>
    </row>
    <row r="4" s="1" customFormat="1" spans="1:22">
      <c r="A4" s="3">
        <v>999225939418888</v>
      </c>
      <c r="B4" s="1" t="s">
        <v>210</v>
      </c>
      <c r="C4" s="1" t="s">
        <v>211</v>
      </c>
      <c r="D4" s="1" t="s">
        <v>212</v>
      </c>
      <c r="E4" s="1" t="s">
        <v>213</v>
      </c>
      <c r="F4" s="1" t="s">
        <v>189</v>
      </c>
      <c r="G4" s="1" t="s">
        <v>190</v>
      </c>
      <c r="H4" s="1" t="s">
        <v>191</v>
      </c>
      <c r="I4" s="1" t="s">
        <v>214</v>
      </c>
      <c r="J4" s="1" t="s">
        <v>193</v>
      </c>
      <c r="K4" s="1" t="s">
        <v>214</v>
      </c>
      <c r="L4" s="1" t="s">
        <v>214</v>
      </c>
      <c r="M4" s="1" t="s">
        <v>194</v>
      </c>
      <c r="N4" s="1" t="s">
        <v>194</v>
      </c>
      <c r="O4" s="1" t="s">
        <v>195</v>
      </c>
      <c r="P4" s="1" t="s">
        <v>196</v>
      </c>
      <c r="Q4" s="1" t="s">
        <v>197</v>
      </c>
      <c r="R4" s="1" t="s">
        <v>215</v>
      </c>
      <c r="S4" s="1" t="s">
        <v>199</v>
      </c>
      <c r="T4" s="1" t="s">
        <v>200</v>
      </c>
      <c r="U4" s="1" t="s">
        <v>201</v>
      </c>
      <c r="V4" s="1" t="s">
        <v>202</v>
      </c>
    </row>
    <row r="5" s="1" customFormat="1" spans="1:22">
      <c r="A5" s="3">
        <v>999225933229912</v>
      </c>
      <c r="B5" s="1" t="s">
        <v>210</v>
      </c>
      <c r="C5" s="1" t="s">
        <v>216</v>
      </c>
      <c r="D5" s="1" t="s">
        <v>217</v>
      </c>
      <c r="E5" s="1" t="s">
        <v>218</v>
      </c>
      <c r="F5" s="1" t="s">
        <v>206</v>
      </c>
      <c r="G5" s="1" t="s">
        <v>207</v>
      </c>
      <c r="H5" s="1" t="s">
        <v>191</v>
      </c>
      <c r="I5" s="1" t="s">
        <v>219</v>
      </c>
      <c r="J5" s="1" t="s">
        <v>193</v>
      </c>
      <c r="K5" s="1" t="s">
        <v>219</v>
      </c>
      <c r="L5" s="1" t="s">
        <v>219</v>
      </c>
      <c r="M5" s="1" t="s">
        <v>194</v>
      </c>
      <c r="N5" s="1" t="s">
        <v>194</v>
      </c>
      <c r="O5" s="1" t="s">
        <v>195</v>
      </c>
      <c r="P5" s="1" t="s">
        <v>196</v>
      </c>
      <c r="Q5" s="1" t="s">
        <v>197</v>
      </c>
      <c r="R5" s="1" t="s">
        <v>220</v>
      </c>
      <c r="S5" s="1" t="s">
        <v>199</v>
      </c>
      <c r="T5" s="1" t="s">
        <v>200</v>
      </c>
      <c r="U5" s="1" t="s">
        <v>201</v>
      </c>
      <c r="V5" s="1" t="s">
        <v>202</v>
      </c>
    </row>
    <row r="6" s="1" customFormat="1" spans="1:22">
      <c r="A6" s="3">
        <v>999225913936562</v>
      </c>
      <c r="B6" s="1" t="s">
        <v>221</v>
      </c>
      <c r="C6" s="1" t="s">
        <v>222</v>
      </c>
      <c r="D6" s="1" t="s">
        <v>217</v>
      </c>
      <c r="E6" s="1" t="s">
        <v>223</v>
      </c>
      <c r="F6" s="1" t="s">
        <v>224</v>
      </c>
      <c r="G6" s="1" t="s">
        <v>207</v>
      </c>
      <c r="H6" s="1" t="s">
        <v>191</v>
      </c>
      <c r="I6" s="1" t="s">
        <v>225</v>
      </c>
      <c r="J6" s="1" t="s">
        <v>193</v>
      </c>
      <c r="K6" s="1" t="s">
        <v>225</v>
      </c>
      <c r="L6" s="1" t="s">
        <v>225</v>
      </c>
      <c r="M6" s="1" t="s">
        <v>194</v>
      </c>
      <c r="N6" s="1" t="s">
        <v>194</v>
      </c>
      <c r="O6" s="1" t="s">
        <v>195</v>
      </c>
      <c r="P6" s="1" t="s">
        <v>196</v>
      </c>
      <c r="Q6" s="1" t="s">
        <v>197</v>
      </c>
      <c r="R6" s="1" t="s">
        <v>226</v>
      </c>
      <c r="S6" s="1" t="s">
        <v>199</v>
      </c>
      <c r="T6" s="1" t="s">
        <v>200</v>
      </c>
      <c r="U6" s="1" t="s">
        <v>201</v>
      </c>
      <c r="V6" s="1" t="s">
        <v>202</v>
      </c>
    </row>
    <row r="7" s="1" customFormat="1" spans="1:22">
      <c r="A7" s="3">
        <v>999225839943615</v>
      </c>
      <c r="B7" s="1" t="s">
        <v>227</v>
      </c>
      <c r="C7" s="1" t="s">
        <v>228</v>
      </c>
      <c r="D7" s="1" t="s">
        <v>229</v>
      </c>
      <c r="E7" s="1" t="s">
        <v>230</v>
      </c>
      <c r="F7" s="1" t="s">
        <v>224</v>
      </c>
      <c r="G7" s="1" t="s">
        <v>190</v>
      </c>
      <c r="H7" s="1" t="s">
        <v>191</v>
      </c>
      <c r="I7" s="1" t="s">
        <v>231</v>
      </c>
      <c r="J7" s="1" t="s">
        <v>193</v>
      </c>
      <c r="K7" s="1" t="s">
        <v>231</v>
      </c>
      <c r="L7" s="1" t="s">
        <v>231</v>
      </c>
      <c r="M7" s="1" t="s">
        <v>194</v>
      </c>
      <c r="N7" s="1" t="s">
        <v>194</v>
      </c>
      <c r="O7" s="1" t="s">
        <v>195</v>
      </c>
      <c r="P7" s="1" t="s">
        <v>196</v>
      </c>
      <c r="Q7" s="1" t="s">
        <v>197</v>
      </c>
      <c r="R7" s="1" t="s">
        <v>232</v>
      </c>
      <c r="S7" s="1" t="s">
        <v>199</v>
      </c>
      <c r="T7" s="1" t="s">
        <v>200</v>
      </c>
      <c r="U7" s="1" t="s">
        <v>201</v>
      </c>
      <c r="V7" s="1" t="s">
        <v>202</v>
      </c>
    </row>
    <row r="8" s="1" customFormat="1" spans="1:22">
      <c r="A8" s="3">
        <v>999225798958404</v>
      </c>
      <c r="B8" s="1" t="s">
        <v>233</v>
      </c>
      <c r="C8" s="1" t="s">
        <v>234</v>
      </c>
      <c r="D8" s="1" t="s">
        <v>187</v>
      </c>
      <c r="E8" s="1" t="s">
        <v>235</v>
      </c>
      <c r="F8" s="1" t="s">
        <v>189</v>
      </c>
      <c r="G8" s="1" t="s">
        <v>190</v>
      </c>
      <c r="H8" s="1" t="s">
        <v>191</v>
      </c>
      <c r="I8" s="1" t="s">
        <v>192</v>
      </c>
      <c r="J8" s="1" t="s">
        <v>193</v>
      </c>
      <c r="K8" s="1" t="s">
        <v>192</v>
      </c>
      <c r="L8" s="1" t="s">
        <v>192</v>
      </c>
      <c r="M8" s="1" t="s">
        <v>194</v>
      </c>
      <c r="N8" s="1" t="s">
        <v>194</v>
      </c>
      <c r="O8" s="1" t="s">
        <v>195</v>
      </c>
      <c r="P8" s="1" t="s">
        <v>196</v>
      </c>
      <c r="Q8" s="1" t="s">
        <v>197</v>
      </c>
      <c r="R8" s="1" t="s">
        <v>236</v>
      </c>
      <c r="S8" s="1" t="s">
        <v>199</v>
      </c>
      <c r="T8" s="1" t="s">
        <v>200</v>
      </c>
      <c r="U8" s="1" t="s">
        <v>201</v>
      </c>
      <c r="V8" s="1" t="s">
        <v>202</v>
      </c>
    </row>
    <row r="9" s="1" customFormat="1" spans="1:22">
      <c r="A9" s="3">
        <v>999225767867647</v>
      </c>
      <c r="B9" s="1" t="s">
        <v>237</v>
      </c>
      <c r="C9" s="1" t="s">
        <v>238</v>
      </c>
      <c r="D9" s="1" t="s">
        <v>217</v>
      </c>
      <c r="E9" s="1" t="s">
        <v>239</v>
      </c>
      <c r="F9" s="1" t="s">
        <v>206</v>
      </c>
      <c r="G9" s="1" t="s">
        <v>190</v>
      </c>
      <c r="H9" s="1" t="s">
        <v>191</v>
      </c>
      <c r="I9" s="1" t="s">
        <v>240</v>
      </c>
      <c r="J9" s="1" t="s">
        <v>193</v>
      </c>
      <c r="K9" s="1" t="s">
        <v>240</v>
      </c>
      <c r="L9" s="1" t="s">
        <v>240</v>
      </c>
      <c r="M9" s="1" t="s">
        <v>194</v>
      </c>
      <c r="N9" s="1" t="s">
        <v>194</v>
      </c>
      <c r="O9" s="1" t="s">
        <v>195</v>
      </c>
      <c r="P9" s="1" t="s">
        <v>196</v>
      </c>
      <c r="Q9" s="1" t="s">
        <v>197</v>
      </c>
      <c r="R9" s="1" t="s">
        <v>241</v>
      </c>
      <c r="S9" s="1" t="s">
        <v>199</v>
      </c>
      <c r="T9" s="1" t="s">
        <v>200</v>
      </c>
      <c r="U9" s="1" t="s">
        <v>201</v>
      </c>
      <c r="V9" s="1" t="s">
        <v>202</v>
      </c>
    </row>
    <row r="10" s="1" customFormat="1" spans="1:22">
      <c r="A10" s="3">
        <v>999225760174228</v>
      </c>
      <c r="B10" s="1" t="s">
        <v>237</v>
      </c>
      <c r="C10" s="1" t="s">
        <v>242</v>
      </c>
      <c r="D10" s="1" t="s">
        <v>217</v>
      </c>
      <c r="E10" s="1" t="s">
        <v>243</v>
      </c>
      <c r="F10" s="1" t="s">
        <v>224</v>
      </c>
      <c r="G10" s="1" t="s">
        <v>190</v>
      </c>
      <c r="H10" s="1" t="s">
        <v>191</v>
      </c>
      <c r="I10" s="1" t="s">
        <v>244</v>
      </c>
      <c r="J10" s="1" t="s">
        <v>193</v>
      </c>
      <c r="K10" s="1" t="s">
        <v>244</v>
      </c>
      <c r="L10" s="1" t="s">
        <v>244</v>
      </c>
      <c r="M10" s="1" t="s">
        <v>194</v>
      </c>
      <c r="N10" s="1" t="s">
        <v>194</v>
      </c>
      <c r="O10" s="1" t="s">
        <v>195</v>
      </c>
      <c r="P10" s="1" t="s">
        <v>196</v>
      </c>
      <c r="Q10" s="1" t="s">
        <v>197</v>
      </c>
      <c r="R10" s="1" t="s">
        <v>245</v>
      </c>
      <c r="S10" s="1" t="s">
        <v>199</v>
      </c>
      <c r="T10" s="1" t="s">
        <v>200</v>
      </c>
      <c r="U10" s="1" t="s">
        <v>201</v>
      </c>
      <c r="V10" s="1" t="s">
        <v>202</v>
      </c>
    </row>
    <row r="11" s="1" customFormat="1" spans="1:22">
      <c r="A11" s="3">
        <v>999225599433608</v>
      </c>
      <c r="B11" s="1" t="s">
        <v>246</v>
      </c>
      <c r="C11" s="1" t="s">
        <v>247</v>
      </c>
      <c r="D11" s="1" t="s">
        <v>217</v>
      </c>
      <c r="E11" s="1" t="s">
        <v>248</v>
      </c>
      <c r="F11" s="1" t="s">
        <v>249</v>
      </c>
      <c r="G11" s="1" t="s">
        <v>190</v>
      </c>
      <c r="H11" s="1" t="s">
        <v>191</v>
      </c>
      <c r="I11" s="1" t="s">
        <v>250</v>
      </c>
      <c r="J11" s="1" t="s">
        <v>193</v>
      </c>
      <c r="K11" s="1" t="s">
        <v>250</v>
      </c>
      <c r="L11" s="1" t="s">
        <v>250</v>
      </c>
      <c r="M11" s="1" t="s">
        <v>194</v>
      </c>
      <c r="N11" s="1" t="s">
        <v>194</v>
      </c>
      <c r="O11" s="1" t="s">
        <v>195</v>
      </c>
      <c r="P11" s="1" t="s">
        <v>196</v>
      </c>
      <c r="Q11" s="1" t="s">
        <v>197</v>
      </c>
      <c r="R11" s="1" t="s">
        <v>251</v>
      </c>
      <c r="S11" s="1" t="s">
        <v>199</v>
      </c>
      <c r="T11" s="1" t="s">
        <v>200</v>
      </c>
      <c r="U11" s="1" t="s">
        <v>201</v>
      </c>
      <c r="V11" s="1" t="s">
        <v>202</v>
      </c>
    </row>
    <row r="12" s="1" customFormat="1" spans="1:22">
      <c r="A12" s="3">
        <v>999225301324858</v>
      </c>
      <c r="B12" s="1" t="s">
        <v>252</v>
      </c>
      <c r="C12" s="1" t="s">
        <v>253</v>
      </c>
      <c r="D12" s="1" t="s">
        <v>229</v>
      </c>
      <c r="E12" s="1" t="s">
        <v>254</v>
      </c>
      <c r="F12" s="1" t="s">
        <v>206</v>
      </c>
      <c r="G12" s="1" t="s">
        <v>207</v>
      </c>
      <c r="H12" s="1" t="s">
        <v>191</v>
      </c>
      <c r="I12" s="1" t="s">
        <v>255</v>
      </c>
      <c r="J12" s="1" t="s">
        <v>193</v>
      </c>
      <c r="K12" s="1" t="s">
        <v>255</v>
      </c>
      <c r="L12" s="1" t="s">
        <v>255</v>
      </c>
      <c r="M12" s="1" t="s">
        <v>194</v>
      </c>
      <c r="N12" s="1" t="s">
        <v>194</v>
      </c>
      <c r="O12" s="1" t="s">
        <v>195</v>
      </c>
      <c r="P12" s="1" t="s">
        <v>196</v>
      </c>
      <c r="Q12" s="1" t="s">
        <v>197</v>
      </c>
      <c r="R12" s="1" t="s">
        <v>256</v>
      </c>
      <c r="S12" s="1" t="s">
        <v>199</v>
      </c>
      <c r="T12" s="1" t="s">
        <v>200</v>
      </c>
      <c r="U12" s="1" t="s">
        <v>201</v>
      </c>
      <c r="V12" s="1" t="s">
        <v>202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2023-09-04T01:47:05Z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