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对账!$1:$10</definedName>
  </definedNames>
  <calcPr calcId="144525"/>
</workbook>
</file>

<file path=xl/sharedStrings.xml><?xml version="1.0" encoding="utf-8"?>
<sst xmlns="http://schemas.openxmlformats.org/spreadsheetml/2006/main" count="202" uniqueCount="109">
  <si>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</si>
  <si>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</si>
  <si>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</si>
  <si>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</si>
  <si>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</si>
  <si>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</si>
  <si>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</si>
  <si>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</si>
  <si>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</si>
  <si>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</si>
  <si>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</si>
  <si>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</si>
  <si>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</si>
  <si>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</si>
  <si>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</si>
  <si>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</si>
  <si>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</si>
  <si>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</si>
  <si>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</si>
  <si>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</si>
  <si>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</si>
  <si>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</si>
  <si>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</si>
  <si>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</si>
  <si>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</si>
  <si>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999226016001192	</t>
  </si>
  <si>
    <t>Ctrip</t>
  </si>
  <si>
    <t>正常</t>
  </si>
  <si>
    <t>[九江]尚客优酒店(庐山火车站店)(80248536)</t>
  </si>
  <si>
    <t>高级双床房&lt;2人入住&gt;</t>
  </si>
  <si>
    <t>CNY</t>
  </si>
  <si>
    <t>何文露,何文霖,何文霞</t>
  </si>
  <si>
    <t>CA13744230903CNY</t>
  </si>
  <si>
    <t>未提现</t>
  </si>
  <si>
    <t>携程开票</t>
  </si>
  <si>
    <t xml:space="preserve">3774755	</t>
  </si>
  <si>
    <t xml:space="preserve">	</t>
  </si>
  <si>
    <t xml:space="preserve">999226116223896	</t>
  </si>
  <si>
    <t>[成都]德馨客栈(成都骡马市地铁站店)(76295682)</t>
  </si>
  <si>
    <t>豪华标间&lt;2人入住&gt;</t>
  </si>
  <si>
    <t>唐琦</t>
  </si>
  <si>
    <t xml:space="preserve">3794951	</t>
  </si>
  <si>
    <t xml:space="preserve">12345	</t>
  </si>
  <si>
    <t xml:space="preserve">999225886847912	</t>
  </si>
  <si>
    <t>[乌鲁木齐]IU酒店(乌鲁木齐铁路局地铁站店)(76296750)</t>
  </si>
  <si>
    <t>小U·舒适大床房&lt;至多8间&gt;&lt;2人入住&gt;</t>
  </si>
  <si>
    <t>木娜瓦尔·阿不力米提</t>
  </si>
  <si>
    <t>CA13744230904CNY</t>
  </si>
  <si>
    <t xml:space="preserve">3747491	</t>
  </si>
  <si>
    <t>取消</t>
  </si>
  <si>
    <t xml:space="preserve">999225916270969	</t>
  </si>
  <si>
    <t>[广州]广州珀丽酒店(76255406)</t>
  </si>
  <si>
    <t>豪华双床房&lt;至多8间&gt;&lt;2人入住&gt;</t>
  </si>
  <si>
    <t>胡景天</t>
  </si>
  <si>
    <t xml:space="preserve">3754110	</t>
  </si>
  <si>
    <t xml:space="preserve">999226116274370	</t>
  </si>
  <si>
    <t xml:space="preserve">3794960	</t>
  </si>
  <si>
    <t xml:space="preserve">1234	</t>
  </si>
  <si>
    <t>，</t>
  </si>
  <si>
    <t>1681 CNY</t>
  </si>
  <si>
    <t>A230904092618481</t>
  </si>
  <si>
    <t>总计：1681元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</si>
  <si>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</si>
  <si>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</si>
  <si>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</si>
  <si>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</si>
  <si>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</si>
  <si>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</si>
  <si>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</si>
  <si>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</si>
  <si>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</si>
  <si>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</si>
  <si>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</si>
  <si>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</si>
  <si>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</si>
  <si>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</si>
  <si>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</si>
  <si>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</si>
  <si>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</si>
  <si>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</si>
  <si>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</si>
  <si>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2023-08-17</t>
  </si>
  <si>
    <t>3794951</t>
  </si>
  <si>
    <t>德馨客栈(成都骡马市地铁站店)</t>
  </si>
  <si>
    <t>2023-08-18</t>
  </si>
  <si>
    <t>2023-08-19</t>
  </si>
  <si>
    <t>退房日月结</t>
  </si>
  <si>
    <t>162.00</t>
  </si>
  <si>
    <t>RMB</t>
  </si>
  <si>
    <t>0</t>
  </si>
  <si>
    <t>0.00</t>
  </si>
  <si>
    <t>携程汇登国内直连</t>
  </si>
  <si>
    <t>01.011264</t>
  </si>
  <si>
    <t>2023-08-17 14:07:58</t>
  </si>
  <si>
    <t>否</t>
  </si>
  <si>
    <t>广州汇登信息科技有限公司</t>
  </si>
  <si>
    <t>直连</t>
  </si>
  <si>
    <t>中国</t>
  </si>
  <si>
    <t>2023-08-13</t>
  </si>
  <si>
    <t>3774755</t>
  </si>
  <si>
    <t>尚客优连锁酒店(庐山火车站店)</t>
  </si>
  <si>
    <t>960.00</t>
  </si>
  <si>
    <t>2023-08-13 12:49:01</t>
  </si>
  <si>
    <t>2023-08-09</t>
  </si>
  <si>
    <t>3754110</t>
  </si>
  <si>
    <t>广州珀丽酒店</t>
  </si>
  <si>
    <t>2023-08-20</t>
  </si>
  <si>
    <t>559.00</t>
  </si>
  <si>
    <t>2023-08-09 07:26:27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</si>
</sst>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workbookViewId="0">
      <selection activeCell="C43" sqref="C43"/>
    </sheetView>
  </sheetViews>
  <sheetFormatPr defaultColWidth="9" defaultRowHeight="13.5" outlineLevelRow="7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45155</v>
      </c>
      <c r="G2" s="6">
        <v>45157</v>
      </c>
      <c r="H2" s="4">
        <v>3</v>
      </c>
      <c r="I2" s="4">
        <v>2</v>
      </c>
      <c r="J2" s="4">
        <v>6</v>
      </c>
      <c r="K2" s="4" t="s">
        <v>30</v>
      </c>
      <c r="L2" s="4">
        <v>960</v>
      </c>
      <c r="M2" s="4">
        <v>960</v>
      </c>
      <c r="N2" s="4" t="s">
        <v>31</v>
      </c>
      <c r="O2" s="4" t="s">
        <v>32</v>
      </c>
      <c r="P2" s="4" t="s">
        <v>33</v>
      </c>
      <c r="Q2" s="4">
        <v>0</v>
      </c>
      <c r="R2" s="7">
        <v>45151</v>
      </c>
      <c r="S2" s="6">
        <v>45172</v>
      </c>
      <c r="T2" s="4" t="s">
        <v>34</v>
      </c>
      <c r="U2" s="4">
        <v>960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45156</v>
      </c>
      <c r="G3" s="6">
        <v>45157</v>
      </c>
      <c r="H3" s="4">
        <v>1</v>
      </c>
      <c r="I3" s="4">
        <v>1</v>
      </c>
      <c r="J3" s="4">
        <v>1</v>
      </c>
      <c r="K3" s="4" t="s">
        <v>30</v>
      </c>
      <c r="L3" s="4">
        <v>162</v>
      </c>
      <c r="M3" s="4">
        <v>162</v>
      </c>
      <c r="N3" s="4" t="s">
        <v>40</v>
      </c>
      <c r="O3" s="4" t="s">
        <v>32</v>
      </c>
      <c r="P3" s="4" t="s">
        <v>33</v>
      </c>
      <c r="Q3" s="4">
        <v>0</v>
      </c>
      <c r="R3" s="7">
        <v>45155.0000115741</v>
      </c>
      <c r="S3" s="6">
        <v>45172</v>
      </c>
      <c r="T3" s="4" t="s">
        <v>34</v>
      </c>
      <c r="U3" s="4">
        <v>162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45157</v>
      </c>
      <c r="G4" s="6">
        <v>45158</v>
      </c>
      <c r="H4" s="4">
        <v>1</v>
      </c>
      <c r="I4" s="4">
        <v>1</v>
      </c>
      <c r="J4" s="4">
        <v>1</v>
      </c>
      <c r="K4" s="4" t="s">
        <v>30</v>
      </c>
      <c r="L4" s="4">
        <v>272</v>
      </c>
      <c r="M4" s="4">
        <v>272</v>
      </c>
      <c r="N4" s="4" t="s">
        <v>46</v>
      </c>
      <c r="O4" s="4" t="s">
        <v>47</v>
      </c>
      <c r="P4" s="4" t="s">
        <v>33</v>
      </c>
      <c r="Q4" s="4">
        <v>0</v>
      </c>
      <c r="R4" s="7">
        <v>45145</v>
      </c>
      <c r="S4" s="6">
        <v>45173</v>
      </c>
      <c r="T4" s="4" t="s">
        <v>34</v>
      </c>
      <c r="U4" s="4">
        <v>272</v>
      </c>
      <c r="V4" s="4">
        <v>0</v>
      </c>
      <c r="W4" s="4">
        <v>0</v>
      </c>
      <c r="X4" s="4" t="s">
        <v>48</v>
      </c>
      <c r="Y4" s="4" t="s">
        <v>36</v>
      </c>
    </row>
    <row r="5" s="4" customFormat="1" spans="1:25">
      <c r="A5" s="4" t="s">
        <v>43</v>
      </c>
      <c r="B5" s="4" t="s">
        <v>26</v>
      </c>
      <c r="C5" s="4" t="s">
        <v>49</v>
      </c>
      <c r="D5" s="4" t="s">
        <v>44</v>
      </c>
      <c r="E5" s="4" t="s">
        <v>45</v>
      </c>
      <c r="F5" s="6">
        <v>45157</v>
      </c>
      <c r="G5" s="6">
        <v>45158</v>
      </c>
      <c r="H5" s="4">
        <v>1</v>
      </c>
      <c r="I5" s="4">
        <v>1</v>
      </c>
      <c r="J5" s="4">
        <v>1</v>
      </c>
      <c r="K5" s="4" t="s">
        <v>30</v>
      </c>
      <c r="L5" s="4">
        <v>-272</v>
      </c>
      <c r="M5" s="4">
        <v>-272</v>
      </c>
      <c r="N5" s="4" t="s">
        <v>46</v>
      </c>
      <c r="O5" s="4" t="s">
        <v>47</v>
      </c>
      <c r="P5" s="4" t="s">
        <v>33</v>
      </c>
      <c r="Q5" s="4">
        <v>0</v>
      </c>
      <c r="R5" s="7">
        <v>45145</v>
      </c>
      <c r="S5" s="6">
        <v>45173</v>
      </c>
      <c r="T5" s="4" t="s">
        <v>34</v>
      </c>
      <c r="U5" s="4">
        <v>-272</v>
      </c>
      <c r="V5" s="4">
        <v>0</v>
      </c>
      <c r="W5" s="4">
        <v>0</v>
      </c>
      <c r="X5" s="4" t="s">
        <v>48</v>
      </c>
      <c r="Y5" s="4" t="s">
        <v>36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45156</v>
      </c>
      <c r="G6" s="6">
        <v>45158</v>
      </c>
      <c r="H6" s="4">
        <v>1</v>
      </c>
      <c r="I6" s="4">
        <v>2</v>
      </c>
      <c r="J6" s="4">
        <v>2</v>
      </c>
      <c r="K6" s="4" t="s">
        <v>30</v>
      </c>
      <c r="L6" s="4">
        <v>559</v>
      </c>
      <c r="M6" s="4">
        <v>559</v>
      </c>
      <c r="N6" s="4" t="s">
        <v>53</v>
      </c>
      <c r="O6" s="4" t="s">
        <v>47</v>
      </c>
      <c r="P6" s="4" t="s">
        <v>33</v>
      </c>
      <c r="Q6" s="4">
        <v>0</v>
      </c>
      <c r="R6" s="7">
        <v>45147</v>
      </c>
      <c r="S6" s="6">
        <v>45173</v>
      </c>
      <c r="T6" s="4" t="s">
        <v>34</v>
      </c>
      <c r="U6" s="4">
        <v>559</v>
      </c>
      <c r="V6" s="4">
        <v>0</v>
      </c>
      <c r="W6" s="4">
        <v>0</v>
      </c>
      <c r="X6" s="4" t="s">
        <v>54</v>
      </c>
      <c r="Y6" s="4" t="s">
        <v>36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38</v>
      </c>
      <c r="E7" s="4" t="s">
        <v>39</v>
      </c>
      <c r="F7" s="6">
        <v>45156</v>
      </c>
      <c r="G7" s="6">
        <v>45158</v>
      </c>
      <c r="H7" s="4">
        <v>1</v>
      </c>
      <c r="I7" s="4">
        <v>2</v>
      </c>
      <c r="J7" s="4">
        <v>2</v>
      </c>
      <c r="K7" s="4" t="s">
        <v>30</v>
      </c>
      <c r="L7" s="4">
        <v>329</v>
      </c>
      <c r="M7" s="4">
        <v>329</v>
      </c>
      <c r="N7" s="4" t="s">
        <v>40</v>
      </c>
      <c r="O7" s="4" t="s">
        <v>47</v>
      </c>
      <c r="P7" s="4" t="s">
        <v>33</v>
      </c>
      <c r="Q7" s="4">
        <v>0</v>
      </c>
      <c r="R7" s="7">
        <v>45155.0000115741</v>
      </c>
      <c r="S7" s="6">
        <v>45173</v>
      </c>
      <c r="T7" s="4" t="s">
        <v>34</v>
      </c>
      <c r="U7" s="4">
        <v>329</v>
      </c>
      <c r="V7" s="4">
        <v>0</v>
      </c>
      <c r="W7" s="4">
        <v>0</v>
      </c>
      <c r="X7" s="4" t="s">
        <v>56</v>
      </c>
      <c r="Y7" s="4" t="s">
        <v>57</v>
      </c>
    </row>
    <row r="8" s="4" customFormat="1" spans="1:25">
      <c r="A8" s="4" t="s">
        <v>55</v>
      </c>
      <c r="B8" s="4" t="s">
        <v>26</v>
      </c>
      <c r="C8" s="4" t="s">
        <v>49</v>
      </c>
      <c r="D8" s="4" t="s">
        <v>38</v>
      </c>
      <c r="E8" s="4" t="s">
        <v>39</v>
      </c>
      <c r="F8" s="6">
        <v>45156</v>
      </c>
      <c r="G8" s="6">
        <v>45158</v>
      </c>
      <c r="H8" s="4">
        <v>1</v>
      </c>
      <c r="I8" s="4">
        <v>2</v>
      </c>
      <c r="J8" s="4">
        <v>2</v>
      </c>
      <c r="K8" s="4" t="s">
        <v>30</v>
      </c>
      <c r="L8" s="4">
        <v>-329</v>
      </c>
      <c r="M8" s="4">
        <v>-329</v>
      </c>
      <c r="N8" s="4" t="s">
        <v>40</v>
      </c>
      <c r="O8" s="4" t="s">
        <v>47</v>
      </c>
      <c r="P8" s="4" t="s">
        <v>33</v>
      </c>
      <c r="Q8" s="4">
        <v>0</v>
      </c>
      <c r="R8" s="7">
        <v>45155.0000115741</v>
      </c>
      <c r="S8" s="6">
        <v>45173</v>
      </c>
      <c r="T8" s="4" t="s">
        <v>34</v>
      </c>
      <c r="U8" s="4">
        <v>-329</v>
      </c>
      <c r="V8" s="4">
        <v>0</v>
      </c>
      <c r="W8" s="4">
        <v>0</v>
      </c>
      <c r="X8" s="4" t="s">
        <v>56</v>
      </c>
      <c r="Y8" s="4" t="s">
        <v>57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6"/>
  <sheetViews>
    <sheetView tabSelected="1" workbookViewId="0">
      <selection activeCell="A15" sqref="A15:A16"/>
    </sheetView>
  </sheetViews>
  <sheetFormatPr defaultColWidth="9" defaultRowHeight="13.5"/>
  <cols>
    <col min="1" max="1" width="12.625" style="4"/>
    <col min="2" max="3" width="10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58</v>
      </c>
    </row>
    <row r="2" s="4" customFormat="1" spans="1:9">
      <c r="A2" s="5">
        <v>999226016001192</v>
      </c>
      <c r="B2" s="6">
        <v>45155</v>
      </c>
      <c r="C2" s="6">
        <v>45157</v>
      </c>
      <c r="D2" s="4">
        <v>960</v>
      </c>
      <c r="E2" s="4" t="str">
        <f>VLOOKUP(A2,HOP!A:L,12,0)</f>
        <v>960.00</v>
      </c>
      <c r="F2" s="4" t="str">
        <f>VLOOKUP(A2,HOP!A:C,3,0)</f>
        <v>3774755</v>
      </c>
      <c r="G2" s="4">
        <f>D2-E2</f>
        <v>0</v>
      </c>
      <c r="H2" s="4" t="str">
        <f>$H$1&amp;F2</f>
        <v>，3774755</v>
      </c>
      <c r="I2" s="4" t="str">
        <f>VLOOKUP(A2,HOP!A:U,21,0)</f>
        <v>直连</v>
      </c>
    </row>
    <row r="3" s="4" customFormat="1" spans="1:9">
      <c r="A3" s="5">
        <v>999226116223896</v>
      </c>
      <c r="B3" s="6">
        <v>45156</v>
      </c>
      <c r="C3" s="6">
        <v>45157</v>
      </c>
      <c r="D3" s="4">
        <v>162</v>
      </c>
      <c r="E3" s="4" t="str">
        <f>VLOOKUP(A3,HOP!A:L,12,0)</f>
        <v>162.00</v>
      </c>
      <c r="F3" s="4" t="str">
        <f>VLOOKUP(A3,HOP!A:C,3,0)</f>
        <v>3794951</v>
      </c>
      <c r="G3" s="4">
        <f>D3-E3</f>
        <v>0</v>
      </c>
      <c r="H3" s="4" t="str">
        <f>$H$1&amp;F3</f>
        <v>，3794951</v>
      </c>
      <c r="I3" s="4" t="str">
        <f>VLOOKUP(A3,HOP!A:U,21,0)</f>
        <v>直连</v>
      </c>
    </row>
    <row r="4" s="4" customFormat="1" hidden="1" spans="1:9">
      <c r="A4" s="5">
        <v>999225886847912</v>
      </c>
      <c r="B4" s="6">
        <v>45157</v>
      </c>
      <c r="C4" s="6">
        <v>45158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>D4-E4</f>
        <v>#N/A</v>
      </c>
      <c r="H4" s="4" t="e">
        <f>$H$1&amp;F4</f>
        <v>#N/A</v>
      </c>
      <c r="I4" s="4" t="e">
        <f>VLOOKUP(A4,HOP!A:U,21,0)</f>
        <v>#N/A</v>
      </c>
    </row>
    <row r="5" s="4" customFormat="1" spans="1:9">
      <c r="A5" s="5">
        <v>999225916270969</v>
      </c>
      <c r="B5" s="6">
        <v>45156</v>
      </c>
      <c r="C5" s="6">
        <v>45158</v>
      </c>
      <c r="D5" s="4">
        <v>559</v>
      </c>
      <c r="E5" s="4" t="str">
        <f>VLOOKUP(A5,HOP!A:L,12,0)</f>
        <v>559.00</v>
      </c>
      <c r="F5" s="4" t="str">
        <f>VLOOKUP(A5,HOP!A:C,3,0)</f>
        <v>3754110</v>
      </c>
      <c r="G5" s="4">
        <f>D5-E5</f>
        <v>0</v>
      </c>
      <c r="H5" s="4" t="str">
        <f>$H$1&amp;F5</f>
        <v>，3754110</v>
      </c>
      <c r="I5" s="4" t="str">
        <f>VLOOKUP(A5,HOP!A:U,21,0)</f>
        <v>直连</v>
      </c>
    </row>
    <row r="6" s="4" customFormat="1" hidden="1" spans="1:9">
      <c r="A6" s="5">
        <v>999226116274370</v>
      </c>
      <c r="B6" s="6">
        <v>45156</v>
      </c>
      <c r="C6" s="6">
        <v>45158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>D6-E6</f>
        <v>#N/A</v>
      </c>
      <c r="H6" s="4" t="e">
        <f>$H$1&amp;F6</f>
        <v>#N/A</v>
      </c>
      <c r="I6" s="4" t="e">
        <f>VLOOKUP(A6,HOP!A:U,21,0)</f>
        <v>#N/A</v>
      </c>
    </row>
    <row r="8" spans="4:4">
      <c r="D8" s="4">
        <f>SUM(D2:D7)</f>
        <v>1681</v>
      </c>
    </row>
    <row r="10" spans="4:4">
      <c r="D10" s="4" t="s">
        <v>59</v>
      </c>
    </row>
    <row r="15" spans="1:1">
      <c r="A15" s="4" t="s">
        <v>60</v>
      </c>
    </row>
    <row r="16" spans="1:1">
      <c r="A16" s="4" t="s">
        <v>61</v>
      </c>
    </row>
  </sheetData>
  <autoFilter ref="A1:XFD10">
    <filterColumn colId="3">
      <filters blank="1">
        <filter val="960"/>
        <filter val="1681"/>
        <filter val="162"/>
        <filter val="559"/>
        <filter val="1681 CNY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C44" sqref="C44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2">
      <c r="A1" s="2" t="s">
        <v>62</v>
      </c>
      <c r="B1" s="2" t="s">
        <v>63</v>
      </c>
      <c r="C1" s="2" t="s">
        <v>64</v>
      </c>
      <c r="D1" s="2" t="s">
        <v>65</v>
      </c>
      <c r="E1" s="2" t="s">
        <v>13</v>
      </c>
      <c r="F1" s="2" t="s">
        <v>5</v>
      </c>
      <c r="G1" s="2" t="s">
        <v>6</v>
      </c>
      <c r="H1" s="2" t="s">
        <v>66</v>
      </c>
      <c r="I1" s="2" t="s">
        <v>67</v>
      </c>
      <c r="J1" s="2" t="s">
        <v>68</v>
      </c>
      <c r="K1" s="2" t="s">
        <v>69</v>
      </c>
      <c r="L1" s="2" t="s">
        <v>70</v>
      </c>
      <c r="M1" s="2" t="s">
        <v>71</v>
      </c>
      <c r="N1" s="2" t="s">
        <v>72</v>
      </c>
      <c r="O1" s="2" t="s">
        <v>73</v>
      </c>
      <c r="P1" s="2" t="s">
        <v>74</v>
      </c>
      <c r="Q1" s="2" t="s">
        <v>75</v>
      </c>
      <c r="R1" s="2" t="s">
        <v>76</v>
      </c>
      <c r="S1" s="2" t="s">
        <v>77</v>
      </c>
      <c r="T1" s="2" t="s">
        <v>78</v>
      </c>
      <c r="U1" s="2" t="s">
        <v>79</v>
      </c>
      <c r="V1" s="2" t="s">
        <v>80</v>
      </c>
    </row>
    <row r="2" s="1" customFormat="1" spans="1:22">
      <c r="A2" s="3">
        <v>999226116223896</v>
      </c>
      <c r="B2" s="1" t="s">
        <v>81</v>
      </c>
      <c r="C2" s="1" t="s">
        <v>82</v>
      </c>
      <c r="D2" s="1" t="s">
        <v>83</v>
      </c>
      <c r="E2" s="1" t="s">
        <v>40</v>
      </c>
      <c r="F2" s="1" t="s">
        <v>84</v>
      </c>
      <c r="G2" s="1" t="s">
        <v>85</v>
      </c>
      <c r="H2" s="1" t="s">
        <v>86</v>
      </c>
      <c r="I2" s="1" t="s">
        <v>87</v>
      </c>
      <c r="J2" s="1" t="s">
        <v>88</v>
      </c>
      <c r="K2" s="1" t="s">
        <v>87</v>
      </c>
      <c r="L2" s="1" t="s">
        <v>87</v>
      </c>
      <c r="M2" s="1" t="s">
        <v>89</v>
      </c>
      <c r="N2" s="1" t="s">
        <v>89</v>
      </c>
      <c r="O2" s="1" t="s">
        <v>90</v>
      </c>
      <c r="P2" s="1" t="s">
        <v>91</v>
      </c>
      <c r="Q2" s="1" t="s">
        <v>92</v>
      </c>
      <c r="R2" s="1" t="s">
        <v>93</v>
      </c>
      <c r="S2" s="1" t="s">
        <v>94</v>
      </c>
      <c r="T2" s="1" t="s">
        <v>95</v>
      </c>
      <c r="U2" s="1" t="s">
        <v>96</v>
      </c>
      <c r="V2" s="1" t="s">
        <v>97</v>
      </c>
    </row>
    <row r="3" s="1" customFormat="1" spans="1:22">
      <c r="A3" s="3">
        <v>999226016001192</v>
      </c>
      <c r="B3" s="1" t="s">
        <v>98</v>
      </c>
      <c r="C3" s="1" t="s">
        <v>99</v>
      </c>
      <c r="D3" s="1" t="s">
        <v>100</v>
      </c>
      <c r="E3" s="1" t="s">
        <v>31</v>
      </c>
      <c r="F3" s="1" t="s">
        <v>81</v>
      </c>
      <c r="G3" s="1" t="s">
        <v>85</v>
      </c>
      <c r="H3" s="1" t="s">
        <v>86</v>
      </c>
      <c r="I3" s="1" t="s">
        <v>101</v>
      </c>
      <c r="J3" s="1" t="s">
        <v>88</v>
      </c>
      <c r="K3" s="1" t="s">
        <v>101</v>
      </c>
      <c r="L3" s="1" t="s">
        <v>101</v>
      </c>
      <c r="M3" s="1" t="s">
        <v>89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102</v>
      </c>
      <c r="S3" s="1" t="s">
        <v>94</v>
      </c>
      <c r="T3" s="1" t="s">
        <v>95</v>
      </c>
      <c r="U3" s="1" t="s">
        <v>96</v>
      </c>
      <c r="V3" s="1" t="s">
        <v>97</v>
      </c>
    </row>
    <row r="4" s="1" customFormat="1" spans="1:22">
      <c r="A4" s="3">
        <v>999225916270969</v>
      </c>
      <c r="B4" s="1" t="s">
        <v>103</v>
      </c>
      <c r="C4" s="1" t="s">
        <v>104</v>
      </c>
      <c r="D4" s="1" t="s">
        <v>105</v>
      </c>
      <c r="E4" s="1" t="s">
        <v>53</v>
      </c>
      <c r="F4" s="1" t="s">
        <v>84</v>
      </c>
      <c r="G4" s="1" t="s">
        <v>106</v>
      </c>
      <c r="H4" s="1" t="s">
        <v>86</v>
      </c>
      <c r="I4" s="1" t="s">
        <v>107</v>
      </c>
      <c r="J4" s="1" t="s">
        <v>88</v>
      </c>
      <c r="K4" s="1" t="s">
        <v>107</v>
      </c>
      <c r="L4" s="1" t="s">
        <v>107</v>
      </c>
      <c r="M4" s="1" t="s">
        <v>89</v>
      </c>
      <c r="N4" s="1" t="s">
        <v>89</v>
      </c>
      <c r="O4" s="1" t="s">
        <v>90</v>
      </c>
      <c r="P4" s="1" t="s">
        <v>91</v>
      </c>
      <c r="Q4" s="1" t="s">
        <v>92</v>
      </c>
      <c r="R4" s="1" t="s">
        <v>108</v>
      </c>
      <c r="S4" s="1" t="s">
        <v>94</v>
      </c>
      <c r="T4" s="1" t="s">
        <v>95</v>
      </c>
      <c r="U4" s="1" t="s">
        <v>96</v>
      </c>
      <c r="V4" s="1" t="s">
        <v>97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2023-09-04T01:27:31Z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