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<sst xmlns="http://schemas.openxmlformats.org/spreadsheetml/2006/main" count="358" uniqueCount="145">
  <si>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</si>
  <si>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</si>
  <si>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</si>
  <si>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</si>
  <si>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</si>
  <si>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</si>
  <si>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</si>
  <si>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</si>
  <si>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</si>
  <si>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</si>
  <si>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</si>
  <si>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</si>
  <si>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</si>
  <si>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</si>
  <si>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</si>
  <si>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</si>
  <si>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</si>
  <si>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</si>
  <si>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</si>
  <si>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</si>
  <si>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</si>
  <si>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</si>
  <si>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</si>
  <si>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</si>
  <si>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</si>
  <si>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999225740132499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</si>
  <si>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</si>
  <si>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</si>
  <si>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</si>
  <si>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</si>
  <si>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</si>
  <si>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CHEN/YONGHUA</t>
  </si>
  <si>
    <t>CA363230908CNY</t>
  </si>
  <si>
    <t>未提现</t>
  </si>
  <si>
    <t>携程开票</t>
  </si>
  <si>
    <t xml:space="preserve">3717726	</t>
  </si>
  <si>
    <t xml:space="preserve">	</t>
  </si>
  <si>
    <t xml:space="preserve">999225749814561	</t>
  </si>
  <si>
    <t>YAN/HONGJUN,CHENG/SIYAN</t>
  </si>
  <si>
    <t xml:space="preserve">3720654	</t>
  </si>
  <si>
    <t xml:space="preserve">999225991366360	</t>
  </si>
  <si>
    <t>[香港]香港都会海逸酒店(Harbour Plaza Metropolis)(5347164)</t>
  </si>
  <si>
    <t>高级房(至少提前7天预订)(连住3晚及以上)&lt;双人入住&gt;&lt;内宾&gt;&lt;无早&gt;</t>
  </si>
  <si>
    <t>WANG/ZHE,ZHENG/XINRAN</t>
  </si>
  <si>
    <t xml:space="preserve">3768885	</t>
  </si>
  <si>
    <t xml:space="preserve">999226041493984	</t>
  </si>
  <si>
    <t>[梅州]梅州新飞腾艺术酒店(100914635)</t>
  </si>
  <si>
    <t>豪华主题大床房&lt;特惠专享&gt;&lt;双人入住&gt;&lt;无早&gt;</t>
  </si>
  <si>
    <t>江小兰</t>
  </si>
  <si>
    <t xml:space="preserve">3781371	</t>
  </si>
  <si>
    <t>取消</t>
  </si>
  <si>
    <t xml:space="preserve">999226046434694	</t>
  </si>
  <si>
    <t>CHEN/XIN,GU/YUNQI</t>
  </si>
  <si>
    <t xml:space="preserve">3781776	</t>
  </si>
  <si>
    <t xml:space="preserve">999226049815558	</t>
  </si>
  <si>
    <t>ZHANG/TIANYI,CHEN/XIAOMEI</t>
  </si>
  <si>
    <t xml:space="preserve">3782483	</t>
  </si>
  <si>
    <t xml:space="preserve">26217415016	</t>
  </si>
  <si>
    <t>[梅州]梅州白天鹅迎宾馆(100697959)</t>
  </si>
  <si>
    <t>商务城景大床房&lt;双人入住&gt;&lt;限量抢购&gt;&lt;双早&gt;&lt;日历房套餐高价值&gt;&lt;新酒店礼盒&gt;</t>
  </si>
  <si>
    <t>何滔</t>
  </si>
  <si>
    <t xml:space="preserve">26219427415	</t>
  </si>
  <si>
    <t xml:space="preserve">999226263189546	</t>
  </si>
  <si>
    <t>[梅州]梅州昌盛豪生大酒店(45834822)</t>
  </si>
  <si>
    <t>柚见好——非遗双床房&lt;超值特惠&gt;&lt;双人入住&gt;&lt;双早&gt;</t>
  </si>
  <si>
    <t>曾锦芬</t>
  </si>
  <si>
    <t xml:space="preserve">999226275321277	</t>
  </si>
  <si>
    <t>李炫琛,苏慎纲</t>
  </si>
  <si>
    <t xml:space="preserve">P599954	</t>
  </si>
  <si>
    <t xml:space="preserve">999226277890814	</t>
  </si>
  <si>
    <t>[梅州]梅州麓湖山酒店(67856423)</t>
  </si>
  <si>
    <t>标准双床房&lt;双人入住&gt;&lt;升级特惠&gt;&lt;双早&gt;</t>
  </si>
  <si>
    <t>杨芳</t>
  </si>
  <si>
    <t xml:space="preserve">999226278061249	</t>
  </si>
  <si>
    <t>张含松</t>
  </si>
  <si>
    <t xml:space="preserve">999226278450469	</t>
  </si>
  <si>
    <t>零压豪华双床房&lt;超值特惠&gt;&lt;双人入住&gt;&lt;双早&gt;&lt;日历房套餐高价值&gt;&lt;新酒店礼盒&gt;</t>
  </si>
  <si>
    <t>陈冬燕</t>
  </si>
  <si>
    <t xml:space="preserve">2936965	</t>
  </si>
  <si>
    <t>，</t>
  </si>
  <si>
    <t>202308221023210025</t>
  </si>
  <si>
    <t>202308230917510025</t>
  </si>
  <si>
    <t>202308231223430068</t>
  </si>
  <si>
    <t>202308231237090025</t>
  </si>
  <si>
    <t>202308231305060025</t>
  </si>
  <si>
    <t>A230908093254481</t>
  </si>
  <si>
    <t>房集：i230908093031 2135.7元</t>
  </si>
  <si>
    <t>CNY / HKD 当前参考汇率: 1.068455854</t>
  </si>
  <si>
    <t>总计： 14134.7 CNY/
15102.3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</si>
  <si>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</si>
  <si>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</si>
  <si>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</si>
  <si>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</si>
  <si>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</si>
  <si>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</si>
  <si>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</si>
  <si>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</si>
  <si>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</si>
  <si>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</si>
  <si>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</si>
  <si>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</si>
  <si>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</si>
  <si>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</si>
  <si>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</si>
  <si>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</si>
  <si>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</si>
  <si>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</si>
  <si>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</si>
  <si>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2023-08-14</t>
  </si>
  <si>
    <t>3782483</t>
  </si>
  <si>
    <t>香港都会海逸酒店</t>
  </si>
  <si>
    <t>ZHANG TIANYI,CHEN XIAOMEI</t>
  </si>
  <si>
    <t>2023-08-21</t>
  </si>
  <si>
    <t>2023-08-24</t>
  </si>
  <si>
    <t>退房日周结</t>
  </si>
  <si>
    <t>2745.00</t>
  </si>
  <si>
    <t>RMB</t>
  </si>
  <si>
    <t>0</t>
  </si>
  <si>
    <t>0.00</t>
  </si>
  <si>
    <t>携程国内直连(DD)</t>
  </si>
  <si>
    <t>01.011249</t>
  </si>
  <si>
    <t>2023-08-15 11:35:05</t>
  </si>
  <si>
    <t>否</t>
  </si>
  <si>
    <t>汇智国际旅游发展有限公司</t>
  </si>
  <si>
    <t>直采</t>
  </si>
  <si>
    <t>中国</t>
  </si>
  <si>
    <t>3781776</t>
  </si>
  <si>
    <t>CHEN XIN,GU YUNQI</t>
  </si>
  <si>
    <t>2023-08-15 11:30:55</t>
  </si>
  <si>
    <t>2023-08-12</t>
  </si>
  <si>
    <t>3768885</t>
  </si>
  <si>
    <t>WANG ZHE,ZHENG XINRAN</t>
  </si>
  <si>
    <t>2023-08-12 22:31:56</t>
  </si>
  <si>
    <t>2023-08-02</t>
  </si>
  <si>
    <t>3720654</t>
  </si>
  <si>
    <t>香港九龙酒店</t>
  </si>
  <si>
    <t>YAN HONGJUN,CHENG SIYAN</t>
  </si>
  <si>
    <t>2023-08-22</t>
  </si>
  <si>
    <t>1872.00</t>
  </si>
  <si>
    <t>2023-08-02 10:15:09</t>
  </si>
  <si>
    <t>2023-08-01</t>
  </si>
  <si>
    <t>3717726</t>
  </si>
  <si>
    <t>CHEN YONGHUA</t>
  </si>
  <si>
    <t>1892.00</t>
  </si>
  <si>
    <t>2023-08-02 11:14:18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</si>
</sst>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25</xdr:row>
      <xdr:rowOff>19050</xdr:rowOff>
    </xdr:from>
    <xdr:to>
      <xdr:col>14</xdr:col>
      <xdr:colOff>343535</xdr:colOff>
      <xdr:row>55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933700"/>
          <a:ext cx="1042987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45160</v>
      </c>
      <c r="G2" s="6">
        <v>45162</v>
      </c>
      <c r="H2" s="4">
        <v>1</v>
      </c>
      <c r="I2" s="4">
        <v>2</v>
      </c>
      <c r="J2" s="4">
        <v>2</v>
      </c>
      <c r="K2" s="4" t="s">
        <v>30</v>
      </c>
      <c r="L2" s="4">
        <v>1892</v>
      </c>
      <c r="M2" s="4">
        <v>1892</v>
      </c>
      <c r="N2" s="4" t="s">
        <v>31</v>
      </c>
      <c r="O2" s="4" t="s">
        <v>32</v>
      </c>
      <c r="P2" s="4" t="s">
        <v>33</v>
      </c>
      <c r="Q2" s="4">
        <v>0</v>
      </c>
      <c r="R2" s="8">
        <v>45139</v>
      </c>
      <c r="S2" s="6">
        <v>45177</v>
      </c>
      <c r="T2" s="4" t="s">
        <v>34</v>
      </c>
      <c r="U2" s="4">
        <v>1892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45160</v>
      </c>
      <c r="G3" s="6">
        <v>45162</v>
      </c>
      <c r="H3" s="4">
        <v>1</v>
      </c>
      <c r="I3" s="4">
        <v>2</v>
      </c>
      <c r="J3" s="4">
        <v>2</v>
      </c>
      <c r="K3" s="4" t="s">
        <v>30</v>
      </c>
      <c r="L3" s="4">
        <v>1872</v>
      </c>
      <c r="M3" s="4">
        <v>1872</v>
      </c>
      <c r="N3" s="4" t="s">
        <v>38</v>
      </c>
      <c r="O3" s="4" t="s">
        <v>32</v>
      </c>
      <c r="P3" s="4" t="s">
        <v>33</v>
      </c>
      <c r="Q3" s="4">
        <v>0</v>
      </c>
      <c r="R3" s="8">
        <v>45140</v>
      </c>
      <c r="S3" s="6">
        <v>45177</v>
      </c>
      <c r="T3" s="4" t="s">
        <v>34</v>
      </c>
      <c r="U3" s="4">
        <v>1872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45159</v>
      </c>
      <c r="G4" s="6">
        <v>45162</v>
      </c>
      <c r="H4" s="4">
        <v>1</v>
      </c>
      <c r="I4" s="4">
        <v>3</v>
      </c>
      <c r="J4" s="4">
        <v>3</v>
      </c>
      <c r="K4" s="4" t="s">
        <v>30</v>
      </c>
      <c r="L4" s="4">
        <v>2745</v>
      </c>
      <c r="M4" s="4">
        <v>2745</v>
      </c>
      <c r="N4" s="4" t="s">
        <v>43</v>
      </c>
      <c r="O4" s="4" t="s">
        <v>32</v>
      </c>
      <c r="P4" s="4" t="s">
        <v>33</v>
      </c>
      <c r="Q4" s="4">
        <v>0</v>
      </c>
      <c r="R4" s="8">
        <v>45150.0000115741</v>
      </c>
      <c r="S4" s="6">
        <v>45177</v>
      </c>
      <c r="T4" s="4" t="s">
        <v>34</v>
      </c>
      <c r="U4" s="4">
        <v>2745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45161</v>
      </c>
      <c r="G5" s="6">
        <v>45162</v>
      </c>
      <c r="H5" s="4">
        <v>1</v>
      </c>
      <c r="I5" s="4">
        <v>1</v>
      </c>
      <c r="J5" s="4">
        <v>1</v>
      </c>
      <c r="K5" s="4" t="s">
        <v>30</v>
      </c>
      <c r="L5" s="4">
        <v>122.4</v>
      </c>
      <c r="M5" s="4">
        <v>122.4</v>
      </c>
      <c r="N5" s="4" t="s">
        <v>48</v>
      </c>
      <c r="O5" s="4" t="s">
        <v>32</v>
      </c>
      <c r="P5" s="4" t="s">
        <v>33</v>
      </c>
      <c r="Q5" s="4">
        <v>0</v>
      </c>
      <c r="R5" s="8">
        <v>45152.0000115741</v>
      </c>
      <c r="S5" s="6">
        <v>45177</v>
      </c>
      <c r="T5" s="4" t="s">
        <v>34</v>
      </c>
      <c r="U5" s="4">
        <v>122.4</v>
      </c>
      <c r="V5" s="4">
        <v>0</v>
      </c>
      <c r="W5" s="4">
        <v>0</v>
      </c>
      <c r="X5" s="4" t="s">
        <v>49</v>
      </c>
      <c r="Y5" s="4" t="s">
        <v>36</v>
      </c>
    </row>
    <row r="6" s="4" customFormat="1" spans="1:25">
      <c r="A6" s="4" t="s">
        <v>45</v>
      </c>
      <c r="B6" s="4" t="s">
        <v>26</v>
      </c>
      <c r="C6" s="4" t="s">
        <v>50</v>
      </c>
      <c r="D6" s="4" t="s">
        <v>46</v>
      </c>
      <c r="E6" s="4" t="s">
        <v>47</v>
      </c>
      <c r="F6" s="6">
        <v>45161</v>
      </c>
      <c r="G6" s="6">
        <v>45162</v>
      </c>
      <c r="H6" s="4">
        <v>1</v>
      </c>
      <c r="I6" s="4">
        <v>1</v>
      </c>
      <c r="J6" s="4">
        <v>1</v>
      </c>
      <c r="K6" s="4" t="s">
        <v>30</v>
      </c>
      <c r="L6" s="4">
        <v>-122.4</v>
      </c>
      <c r="M6" s="4">
        <v>-122.4</v>
      </c>
      <c r="N6" s="4" t="s">
        <v>48</v>
      </c>
      <c r="O6" s="4" t="s">
        <v>32</v>
      </c>
      <c r="P6" s="4" t="s">
        <v>33</v>
      </c>
      <c r="Q6" s="4">
        <v>0</v>
      </c>
      <c r="R6" s="8">
        <v>45152.0000115741</v>
      </c>
      <c r="S6" s="6">
        <v>45177</v>
      </c>
      <c r="T6" s="4" t="s">
        <v>34</v>
      </c>
      <c r="U6" s="4">
        <v>-122.4</v>
      </c>
      <c r="V6" s="4">
        <v>0</v>
      </c>
      <c r="W6" s="4">
        <v>0</v>
      </c>
      <c r="X6" s="4" t="s">
        <v>49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41</v>
      </c>
      <c r="E7" s="4" t="s">
        <v>42</v>
      </c>
      <c r="F7" s="6">
        <v>45159</v>
      </c>
      <c r="G7" s="6">
        <v>45162</v>
      </c>
      <c r="H7" s="4">
        <v>1</v>
      </c>
      <c r="I7" s="4">
        <v>3</v>
      </c>
      <c r="J7" s="4">
        <v>3</v>
      </c>
      <c r="K7" s="4" t="s">
        <v>30</v>
      </c>
      <c r="L7" s="4">
        <v>2745</v>
      </c>
      <c r="M7" s="4">
        <v>2745</v>
      </c>
      <c r="N7" s="4" t="s">
        <v>52</v>
      </c>
      <c r="O7" s="4" t="s">
        <v>32</v>
      </c>
      <c r="P7" s="4" t="s">
        <v>33</v>
      </c>
      <c r="Q7" s="4">
        <v>0</v>
      </c>
      <c r="R7" s="8">
        <v>45152.0000115741</v>
      </c>
      <c r="S7" s="6">
        <v>45177</v>
      </c>
      <c r="T7" s="4" t="s">
        <v>34</v>
      </c>
      <c r="U7" s="4">
        <v>2745</v>
      </c>
      <c r="V7" s="4">
        <v>0</v>
      </c>
      <c r="W7" s="4">
        <v>0</v>
      </c>
      <c r="X7" s="4" t="s">
        <v>53</v>
      </c>
      <c r="Y7" s="4" t="s">
        <v>36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41</v>
      </c>
      <c r="E8" s="4" t="s">
        <v>42</v>
      </c>
      <c r="F8" s="6">
        <v>45159</v>
      </c>
      <c r="G8" s="6">
        <v>45162</v>
      </c>
      <c r="H8" s="4">
        <v>1</v>
      </c>
      <c r="I8" s="4">
        <v>3</v>
      </c>
      <c r="J8" s="4">
        <v>3</v>
      </c>
      <c r="K8" s="4" t="s">
        <v>30</v>
      </c>
      <c r="L8" s="4">
        <v>2745</v>
      </c>
      <c r="M8" s="4">
        <v>2745</v>
      </c>
      <c r="N8" s="4" t="s">
        <v>55</v>
      </c>
      <c r="O8" s="4" t="s">
        <v>32</v>
      </c>
      <c r="P8" s="4" t="s">
        <v>33</v>
      </c>
      <c r="Q8" s="4">
        <v>0</v>
      </c>
      <c r="R8" s="8">
        <v>45152</v>
      </c>
      <c r="S8" s="6">
        <v>45177</v>
      </c>
      <c r="T8" s="4" t="s">
        <v>34</v>
      </c>
      <c r="U8" s="4">
        <v>2745</v>
      </c>
      <c r="V8" s="4">
        <v>0</v>
      </c>
      <c r="W8" s="4">
        <v>0</v>
      </c>
      <c r="X8" s="4" t="s">
        <v>56</v>
      </c>
      <c r="Y8" s="4" t="s">
        <v>36</v>
      </c>
    </row>
    <row r="9" s="4" customFormat="1" spans="1:25">
      <c r="A9" s="4" t="s">
        <v>57</v>
      </c>
      <c r="B9" s="4" t="s">
        <v>26</v>
      </c>
      <c r="C9" s="4" t="s">
        <v>27</v>
      </c>
      <c r="D9" s="4" t="s">
        <v>58</v>
      </c>
      <c r="E9" s="4" t="s">
        <v>59</v>
      </c>
      <c r="F9" s="6">
        <v>45161</v>
      </c>
      <c r="G9" s="6">
        <v>45162</v>
      </c>
      <c r="H9" s="4">
        <v>1</v>
      </c>
      <c r="I9" s="4">
        <v>1</v>
      </c>
      <c r="J9" s="4">
        <v>1</v>
      </c>
      <c r="K9" s="4" t="s">
        <v>30</v>
      </c>
      <c r="L9" s="4">
        <v>290.5</v>
      </c>
      <c r="M9" s="4">
        <v>290.5</v>
      </c>
      <c r="N9" s="4" t="s">
        <v>60</v>
      </c>
      <c r="O9" s="4" t="s">
        <v>32</v>
      </c>
      <c r="P9" s="4" t="s">
        <v>33</v>
      </c>
      <c r="Q9" s="4">
        <v>0</v>
      </c>
      <c r="R9" s="8">
        <v>45160.0000115741</v>
      </c>
      <c r="S9" s="6">
        <v>45177</v>
      </c>
      <c r="T9" s="4" t="s">
        <v>34</v>
      </c>
      <c r="U9" s="4">
        <v>290.5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57</v>
      </c>
      <c r="B10" s="4" t="s">
        <v>26</v>
      </c>
      <c r="C10" s="4" t="s">
        <v>50</v>
      </c>
      <c r="D10" s="4" t="s">
        <v>58</v>
      </c>
      <c r="E10" s="4" t="s">
        <v>59</v>
      </c>
      <c r="F10" s="6">
        <v>45161</v>
      </c>
      <c r="G10" s="6">
        <v>45162</v>
      </c>
      <c r="H10" s="4">
        <v>1</v>
      </c>
      <c r="I10" s="4">
        <v>1</v>
      </c>
      <c r="J10" s="4">
        <v>1</v>
      </c>
      <c r="K10" s="4" t="s">
        <v>30</v>
      </c>
      <c r="L10" s="4">
        <v>-290.5</v>
      </c>
      <c r="M10" s="4">
        <v>-290.5</v>
      </c>
      <c r="N10" s="4" t="s">
        <v>60</v>
      </c>
      <c r="O10" s="4" t="s">
        <v>32</v>
      </c>
      <c r="P10" s="4" t="s">
        <v>33</v>
      </c>
      <c r="Q10" s="4">
        <v>0</v>
      </c>
      <c r="R10" s="8">
        <v>45160.0000115741</v>
      </c>
      <c r="S10" s="6">
        <v>45177</v>
      </c>
      <c r="T10" s="4" t="s">
        <v>34</v>
      </c>
      <c r="U10" s="4">
        <v>-290.5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61</v>
      </c>
      <c r="B11" s="4" t="s">
        <v>26</v>
      </c>
      <c r="C11" s="4" t="s">
        <v>27</v>
      </c>
      <c r="D11" s="4" t="s">
        <v>58</v>
      </c>
      <c r="E11" s="4" t="s">
        <v>59</v>
      </c>
      <c r="F11" s="6">
        <v>45161</v>
      </c>
      <c r="G11" s="6">
        <v>45162</v>
      </c>
      <c r="H11" s="4">
        <v>1</v>
      </c>
      <c r="I11" s="4">
        <v>1</v>
      </c>
      <c r="J11" s="4">
        <v>1</v>
      </c>
      <c r="K11" s="4" t="s">
        <v>30</v>
      </c>
      <c r="L11" s="4">
        <v>290.5</v>
      </c>
      <c r="M11" s="4">
        <v>290.5</v>
      </c>
      <c r="N11" s="4" t="s">
        <v>60</v>
      </c>
      <c r="O11" s="4" t="s">
        <v>32</v>
      </c>
      <c r="P11" s="4" t="s">
        <v>33</v>
      </c>
      <c r="Q11" s="4">
        <v>0</v>
      </c>
      <c r="R11" s="8">
        <v>45160</v>
      </c>
      <c r="S11" s="6">
        <v>45177</v>
      </c>
      <c r="T11" s="4" t="s">
        <v>34</v>
      </c>
      <c r="U11" s="4">
        <v>290.5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62</v>
      </c>
      <c r="B12" s="4" t="s">
        <v>26</v>
      </c>
      <c r="C12" s="4" t="s">
        <v>27</v>
      </c>
      <c r="D12" s="4" t="s">
        <v>63</v>
      </c>
      <c r="E12" s="4" t="s">
        <v>64</v>
      </c>
      <c r="F12" s="6">
        <v>45161</v>
      </c>
      <c r="G12" s="6">
        <v>45162</v>
      </c>
      <c r="H12" s="4">
        <v>1</v>
      </c>
      <c r="I12" s="4">
        <v>1</v>
      </c>
      <c r="J12" s="4">
        <v>1</v>
      </c>
      <c r="K12" s="4" t="s">
        <v>30</v>
      </c>
      <c r="L12" s="4">
        <v>495.6</v>
      </c>
      <c r="M12" s="4">
        <v>495.6</v>
      </c>
      <c r="N12" s="4" t="s">
        <v>65</v>
      </c>
      <c r="O12" s="4" t="s">
        <v>32</v>
      </c>
      <c r="P12" s="4" t="s">
        <v>33</v>
      </c>
      <c r="Q12" s="4">
        <v>0</v>
      </c>
      <c r="R12" s="8">
        <v>45160.0000115741</v>
      </c>
      <c r="S12" s="6">
        <v>45177</v>
      </c>
      <c r="T12" s="4" t="s">
        <v>34</v>
      </c>
      <c r="U12" s="4">
        <v>495.6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66</v>
      </c>
      <c r="B13" s="4" t="s">
        <v>26</v>
      </c>
      <c r="C13" s="4" t="s">
        <v>27</v>
      </c>
      <c r="D13" s="4" t="s">
        <v>63</v>
      </c>
      <c r="E13" s="4" t="s">
        <v>64</v>
      </c>
      <c r="F13" s="6">
        <v>45161</v>
      </c>
      <c r="G13" s="6">
        <v>45162</v>
      </c>
      <c r="H13" s="4">
        <v>2</v>
      </c>
      <c r="I13" s="4">
        <v>1</v>
      </c>
      <c r="J13" s="4">
        <v>2</v>
      </c>
      <c r="K13" s="4" t="s">
        <v>30</v>
      </c>
      <c r="L13" s="4">
        <v>991.2</v>
      </c>
      <c r="M13" s="4">
        <v>991.2</v>
      </c>
      <c r="N13" s="4" t="s">
        <v>67</v>
      </c>
      <c r="O13" s="4" t="s">
        <v>32</v>
      </c>
      <c r="P13" s="4" t="s">
        <v>33</v>
      </c>
      <c r="Q13" s="4">
        <v>0</v>
      </c>
      <c r="R13" s="8">
        <v>45161</v>
      </c>
      <c r="S13" s="6">
        <v>45177</v>
      </c>
      <c r="T13" s="4" t="s">
        <v>34</v>
      </c>
      <c r="U13" s="4">
        <v>991.2</v>
      </c>
      <c r="V13" s="4">
        <v>0</v>
      </c>
      <c r="W13" s="4">
        <v>0</v>
      </c>
      <c r="X13" s="4" t="s">
        <v>36</v>
      </c>
      <c r="Y13" s="4" t="s">
        <v>68</v>
      </c>
    </row>
    <row r="14" s="4" customFormat="1" spans="1:25">
      <c r="A14" s="4" t="s">
        <v>69</v>
      </c>
      <c r="B14" s="4" t="s">
        <v>26</v>
      </c>
      <c r="C14" s="4" t="s">
        <v>27</v>
      </c>
      <c r="D14" s="4" t="s">
        <v>70</v>
      </c>
      <c r="E14" s="4" t="s">
        <v>71</v>
      </c>
      <c r="F14" s="6">
        <v>45161</v>
      </c>
      <c r="G14" s="6">
        <v>45162</v>
      </c>
      <c r="H14" s="4">
        <v>1</v>
      </c>
      <c r="I14" s="4">
        <v>1</v>
      </c>
      <c r="J14" s="4">
        <v>1</v>
      </c>
      <c r="K14" s="4" t="s">
        <v>30</v>
      </c>
      <c r="L14" s="4">
        <v>245</v>
      </c>
      <c r="M14" s="4">
        <v>245</v>
      </c>
      <c r="N14" s="4" t="s">
        <v>72</v>
      </c>
      <c r="O14" s="4" t="s">
        <v>32</v>
      </c>
      <c r="P14" s="4" t="s">
        <v>33</v>
      </c>
      <c r="Q14" s="4">
        <v>0</v>
      </c>
      <c r="R14" s="8">
        <v>45161.0000115741</v>
      </c>
      <c r="S14" s="6">
        <v>45177</v>
      </c>
      <c r="T14" s="4" t="s">
        <v>34</v>
      </c>
      <c r="U14" s="4">
        <v>245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73</v>
      </c>
      <c r="B15" s="4" t="s">
        <v>26</v>
      </c>
      <c r="C15" s="4" t="s">
        <v>27</v>
      </c>
      <c r="D15" s="4" t="s">
        <v>70</v>
      </c>
      <c r="E15" s="4" t="s">
        <v>71</v>
      </c>
      <c r="F15" s="6">
        <v>45161</v>
      </c>
      <c r="G15" s="6">
        <v>45162</v>
      </c>
      <c r="H15" s="4">
        <v>1</v>
      </c>
      <c r="I15" s="4">
        <v>1</v>
      </c>
      <c r="J15" s="4">
        <v>1</v>
      </c>
      <c r="K15" s="4" t="s">
        <v>30</v>
      </c>
      <c r="L15" s="4">
        <v>245</v>
      </c>
      <c r="M15" s="4">
        <v>245</v>
      </c>
      <c r="N15" s="4" t="s">
        <v>74</v>
      </c>
      <c r="O15" s="4" t="s">
        <v>32</v>
      </c>
      <c r="P15" s="4" t="s">
        <v>33</v>
      </c>
      <c r="Q15" s="4">
        <v>0</v>
      </c>
      <c r="R15" s="8">
        <v>45161.0000115741</v>
      </c>
      <c r="S15" s="6">
        <v>45177</v>
      </c>
      <c r="T15" s="4" t="s">
        <v>34</v>
      </c>
      <c r="U15" s="4">
        <v>245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75</v>
      </c>
      <c r="B16" s="4" t="s">
        <v>26</v>
      </c>
      <c r="C16" s="4" t="s">
        <v>27</v>
      </c>
      <c r="D16" s="4" t="s">
        <v>70</v>
      </c>
      <c r="E16" s="4" t="s">
        <v>76</v>
      </c>
      <c r="F16" s="6">
        <v>45161</v>
      </c>
      <c r="G16" s="6">
        <v>45162</v>
      </c>
      <c r="H16" s="4">
        <v>1</v>
      </c>
      <c r="I16" s="4">
        <v>1</v>
      </c>
      <c r="J16" s="4">
        <v>1</v>
      </c>
      <c r="K16" s="4" t="s">
        <v>30</v>
      </c>
      <c r="L16" s="4">
        <v>364</v>
      </c>
      <c r="M16" s="4">
        <v>364</v>
      </c>
      <c r="N16" s="4" t="s">
        <v>77</v>
      </c>
      <c r="O16" s="4" t="s">
        <v>32</v>
      </c>
      <c r="P16" s="4" t="s">
        <v>33</v>
      </c>
      <c r="Q16" s="4">
        <v>0</v>
      </c>
      <c r="R16" s="8">
        <v>45161</v>
      </c>
      <c r="S16" s="6">
        <v>45177</v>
      </c>
      <c r="T16" s="4" t="s">
        <v>34</v>
      </c>
      <c r="U16" s="4">
        <v>364</v>
      </c>
      <c r="V16" s="4">
        <v>0</v>
      </c>
      <c r="W16" s="4">
        <v>0</v>
      </c>
      <c r="X16" s="4" t="s">
        <v>36</v>
      </c>
      <c r="Y16" s="4" t="s">
        <v>78</v>
      </c>
    </row>
    <row r="17" s="4" customFormat="1" spans="1:25">
      <c r="A17" s="4" t="s">
        <v>62</v>
      </c>
      <c r="B17" s="4" t="s">
        <v>26</v>
      </c>
      <c r="C17" s="4" t="s">
        <v>50</v>
      </c>
      <c r="D17" s="4" t="s">
        <v>63</v>
      </c>
      <c r="E17" s="4" t="s">
        <v>64</v>
      </c>
      <c r="F17" s="6">
        <v>45161</v>
      </c>
      <c r="G17" s="6">
        <v>45162</v>
      </c>
      <c r="H17" s="4">
        <v>1</v>
      </c>
      <c r="I17" s="4">
        <v>1</v>
      </c>
      <c r="J17" s="4">
        <v>1</v>
      </c>
      <c r="K17" s="4" t="s">
        <v>30</v>
      </c>
      <c r="L17" s="4">
        <v>-495.6</v>
      </c>
      <c r="M17" s="4">
        <v>-495.6</v>
      </c>
      <c r="N17" s="4" t="s">
        <v>65</v>
      </c>
      <c r="O17" s="4" t="s">
        <v>32</v>
      </c>
      <c r="P17" s="4" t="s">
        <v>33</v>
      </c>
      <c r="Q17" s="4">
        <v>0</v>
      </c>
      <c r="R17" s="8">
        <v>45160.0000115741</v>
      </c>
      <c r="S17" s="6">
        <v>45177</v>
      </c>
      <c r="T17" s="4" t="s">
        <v>34</v>
      </c>
      <c r="U17" s="4">
        <v>-495.6</v>
      </c>
      <c r="V17" s="4">
        <v>0</v>
      </c>
      <c r="W17" s="4">
        <v>0</v>
      </c>
      <c r="X17" s="4" t="s">
        <v>36</v>
      </c>
      <c r="Y1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A21" sqref="A21:D24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</v>
      </c>
    </row>
    <row r="2" s="4" customFormat="1" spans="1:9">
      <c r="A2" s="5">
        <v>999225740132499</v>
      </c>
      <c r="B2" s="6">
        <v>45160</v>
      </c>
      <c r="C2" s="6">
        <v>45162</v>
      </c>
      <c r="D2" s="4">
        <v>1892</v>
      </c>
      <c r="E2" s="4" t="str">
        <f>VLOOKUP(A2,HOP!A:L,12,0)</f>
        <v>1892.00</v>
      </c>
      <c r="F2" s="4" t="str">
        <f>VLOOKUP(A2,HOP!A:C,3,0)</f>
        <v>3717726</v>
      </c>
      <c r="G2" s="4">
        <f>D2-E2</f>
        <v>0</v>
      </c>
      <c r="H2" s="4" t="str">
        <f>$H$1&amp;F2</f>
        <v>，3717726</v>
      </c>
      <c r="I2" s="4" t="str">
        <f>VLOOKUP(A2,HOP!A:U,21,0)</f>
        <v>直采</v>
      </c>
    </row>
    <row r="3" s="4" customFormat="1" spans="1:9">
      <c r="A3" s="5">
        <v>999225749814561</v>
      </c>
      <c r="B3" s="6">
        <v>45160</v>
      </c>
      <c r="C3" s="6">
        <v>45162</v>
      </c>
      <c r="D3" s="4">
        <v>1872</v>
      </c>
      <c r="E3" s="4" t="str">
        <f>VLOOKUP(A3,HOP!A:L,12,0)</f>
        <v>1872.00</v>
      </c>
      <c r="F3" s="4" t="str">
        <f>VLOOKUP(A3,HOP!A:C,3,0)</f>
        <v>3720654</v>
      </c>
      <c r="G3" s="4">
        <f t="shared" ref="G3:G14" si="0">D3-E3</f>
        <v>0</v>
      </c>
      <c r="H3" s="4" t="str">
        <f t="shared" ref="H3:H14" si="1">$H$1&amp;F3</f>
        <v>，3720654</v>
      </c>
      <c r="I3" s="4" t="str">
        <f>VLOOKUP(A3,HOP!A:U,21,0)</f>
        <v>直采</v>
      </c>
    </row>
    <row r="4" s="4" customFormat="1" spans="1:9">
      <c r="A4" s="5">
        <v>999225991366360</v>
      </c>
      <c r="B4" s="6">
        <v>45159</v>
      </c>
      <c r="C4" s="6">
        <v>45162</v>
      </c>
      <c r="D4" s="4">
        <v>2745</v>
      </c>
      <c r="E4" s="4" t="str">
        <f>VLOOKUP(A4,HOP!A:L,12,0)</f>
        <v>2745.00</v>
      </c>
      <c r="F4" s="4" t="str">
        <f>VLOOKUP(A4,HOP!A:C,3,0)</f>
        <v>3768885</v>
      </c>
      <c r="G4" s="4">
        <f t="shared" si="0"/>
        <v>0</v>
      </c>
      <c r="H4" s="4" t="str">
        <f t="shared" si="1"/>
        <v>，3768885</v>
      </c>
      <c r="I4" s="4" t="str">
        <f>VLOOKUP(A4,HOP!A:U,21,0)</f>
        <v>直采</v>
      </c>
    </row>
    <row r="5" s="4" customFormat="1" hidden="1" spans="1:9">
      <c r="A5" s="5">
        <v>999226041493984</v>
      </c>
      <c r="B5" s="6">
        <v>45161</v>
      </c>
      <c r="C5" s="6">
        <v>45162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999226046434694</v>
      </c>
      <c r="B6" s="6">
        <v>45159</v>
      </c>
      <c r="C6" s="6">
        <v>45162</v>
      </c>
      <c r="D6" s="4">
        <v>2745</v>
      </c>
      <c r="E6" s="4" t="str">
        <f>VLOOKUP(A6,HOP!A:L,12,0)</f>
        <v>2745.00</v>
      </c>
      <c r="F6" s="4" t="str">
        <f>VLOOKUP(A6,HOP!A:C,3,0)</f>
        <v>3781776</v>
      </c>
      <c r="G6" s="4">
        <f t="shared" si="0"/>
        <v>0</v>
      </c>
      <c r="H6" s="4" t="str">
        <f t="shared" si="1"/>
        <v>，3781776</v>
      </c>
      <c r="I6" s="4" t="str">
        <f>VLOOKUP(A6,HOP!A:U,21,0)</f>
        <v>直采</v>
      </c>
    </row>
    <row r="7" s="4" customFormat="1" spans="1:9">
      <c r="A7" s="5">
        <v>999226049815558</v>
      </c>
      <c r="B7" s="6">
        <v>45159</v>
      </c>
      <c r="C7" s="6">
        <v>45162</v>
      </c>
      <c r="D7" s="4">
        <v>2745</v>
      </c>
      <c r="E7" s="4" t="str">
        <f>VLOOKUP(A7,HOP!A:L,12,0)</f>
        <v>2745.00</v>
      </c>
      <c r="F7" s="4" t="str">
        <f>VLOOKUP(A7,HOP!A:C,3,0)</f>
        <v>3782483</v>
      </c>
      <c r="G7" s="4">
        <f t="shared" si="0"/>
        <v>0</v>
      </c>
      <c r="H7" s="4" t="str">
        <f t="shared" si="1"/>
        <v>，3782483</v>
      </c>
      <c r="I7" s="4" t="str">
        <f>VLOOKUP(A7,HOP!A:U,21,0)</f>
        <v>直采</v>
      </c>
    </row>
    <row r="8" s="4" customFormat="1" hidden="1" spans="1:9">
      <c r="A8" s="5">
        <v>26217415016</v>
      </c>
      <c r="B8" s="6">
        <v>45161</v>
      </c>
      <c r="C8" s="6">
        <v>45162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10">
      <c r="A9" s="5">
        <v>26219427415</v>
      </c>
      <c r="B9" s="6">
        <v>45161</v>
      </c>
      <c r="C9" s="6">
        <v>45162</v>
      </c>
      <c r="D9" s="4">
        <v>290.5</v>
      </c>
      <c r="E9" s="7">
        <v>290.5</v>
      </c>
      <c r="F9" s="9" t="s">
        <v>80</v>
      </c>
      <c r="G9" s="4">
        <f t="shared" si="0"/>
        <v>0</v>
      </c>
      <c r="H9" s="4" t="str">
        <f t="shared" si="1"/>
        <v>，202308221023210025</v>
      </c>
      <c r="I9" s="4" t="e">
        <f>VLOOKUP(A9,HOP!A:U,21,0)</f>
        <v>#N/A</v>
      </c>
      <c r="J9" s="4">
        <v>8.22</v>
      </c>
    </row>
    <row r="10" s="4" customFormat="1" hidden="1" spans="1:9">
      <c r="A10" s="5">
        <v>999226263189546</v>
      </c>
      <c r="B10" s="6">
        <v>45161</v>
      </c>
      <c r="C10" s="6">
        <v>45162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10">
      <c r="A11" s="5">
        <v>999226275321277</v>
      </c>
      <c r="B11" s="6">
        <v>45161</v>
      </c>
      <c r="C11" s="6">
        <v>45162</v>
      </c>
      <c r="D11" s="4">
        <v>991.2</v>
      </c>
      <c r="E11" s="7">
        <v>991.2</v>
      </c>
      <c r="F11" s="9" t="s">
        <v>81</v>
      </c>
      <c r="G11" s="4">
        <f t="shared" si="0"/>
        <v>0</v>
      </c>
      <c r="H11" s="4" t="str">
        <f t="shared" si="1"/>
        <v>，202308230917510025</v>
      </c>
      <c r="I11" s="4" t="e">
        <f>VLOOKUP(A11,HOP!A:U,21,0)</f>
        <v>#N/A</v>
      </c>
      <c r="J11" s="4">
        <v>8.23</v>
      </c>
    </row>
    <row r="12" s="4" customFormat="1" hidden="1" spans="1:10">
      <c r="A12" s="5">
        <v>999226277890814</v>
      </c>
      <c r="B12" s="6">
        <v>45161</v>
      </c>
      <c r="C12" s="6">
        <v>45162</v>
      </c>
      <c r="D12" s="4">
        <v>245</v>
      </c>
      <c r="E12" s="7">
        <v>245</v>
      </c>
      <c r="F12" s="9" t="s">
        <v>82</v>
      </c>
      <c r="G12" s="4">
        <f t="shared" si="0"/>
        <v>0</v>
      </c>
      <c r="H12" s="4" t="str">
        <f t="shared" si="1"/>
        <v>，202308231223430068</v>
      </c>
      <c r="I12" s="4" t="e">
        <f>VLOOKUP(A12,HOP!A:U,21,0)</f>
        <v>#N/A</v>
      </c>
      <c r="J12" s="4">
        <v>8.23</v>
      </c>
    </row>
    <row r="13" s="4" customFormat="1" hidden="1" spans="1:10">
      <c r="A13" s="5">
        <v>999226278061249</v>
      </c>
      <c r="B13" s="6">
        <v>45161</v>
      </c>
      <c r="C13" s="6">
        <v>45162</v>
      </c>
      <c r="D13" s="4">
        <v>245</v>
      </c>
      <c r="E13" s="7">
        <v>245</v>
      </c>
      <c r="F13" s="9" t="s">
        <v>83</v>
      </c>
      <c r="G13" s="4">
        <f t="shared" si="0"/>
        <v>0</v>
      </c>
      <c r="H13" s="4" t="str">
        <f t="shared" si="1"/>
        <v>，202308231237090025</v>
      </c>
      <c r="I13" s="4" t="e">
        <f>VLOOKUP(A13,HOP!A:U,21,0)</f>
        <v>#N/A</v>
      </c>
      <c r="J13" s="4">
        <v>8.23</v>
      </c>
    </row>
    <row r="14" s="4" customFormat="1" hidden="1" spans="1:10">
      <c r="A14" s="5">
        <v>999226278450469</v>
      </c>
      <c r="B14" s="6">
        <v>45161</v>
      </c>
      <c r="C14" s="6">
        <v>45162</v>
      </c>
      <c r="D14" s="4">
        <v>364</v>
      </c>
      <c r="E14" s="7">
        <v>364</v>
      </c>
      <c r="F14" s="9" t="s">
        <v>84</v>
      </c>
      <c r="G14" s="4">
        <f t="shared" si="0"/>
        <v>0</v>
      </c>
      <c r="H14" s="4" t="str">
        <f t="shared" si="1"/>
        <v>，202308231305060025</v>
      </c>
      <c r="I14" s="4" t="e">
        <f>VLOOKUP(A14,HOP!A:U,21,0)</f>
        <v>#N/A</v>
      </c>
      <c r="J14" s="4">
        <v>8.23</v>
      </c>
    </row>
    <row r="16" spans="4:4">
      <c r="D16" s="4">
        <f>SUM(D2:D15)</f>
        <v>14134.7</v>
      </c>
    </row>
    <row r="21" spans="1:4">
      <c r="A21" s="4" t="s">
        <v>85</v>
      </c>
      <c r="C21" s="4">
        <v>11999</v>
      </c>
      <c r="D21" s="4">
        <v>12820.4</v>
      </c>
    </row>
    <row r="22" spans="1:4">
      <c r="A22" s="4" t="s">
        <v>86</v>
      </c>
      <c r="C22" s="4">
        <v>2135.7</v>
      </c>
      <c r="D22" s="4">
        <v>2281.9</v>
      </c>
    </row>
    <row r="23" spans="1:4">
      <c r="A23" s="4" t="s">
        <v>87</v>
      </c>
      <c r="C23" s="4">
        <f>SUBTOTAL(9,C21:C22)</f>
        <v>14134.7</v>
      </c>
      <c r="D23" s="4">
        <f>SUBTOTAL(9,D21:D22)</f>
        <v>15102.3</v>
      </c>
    </row>
    <row r="24" spans="1:1">
      <c r="A24" s="4" t="s">
        <v>88</v>
      </c>
    </row>
  </sheetData>
  <autoFilter ref="A1:XFD16">
    <filterColumn colId="3">
      <filters blank="1">
        <filter val="1872"/>
        <filter val="1892"/>
        <filter val="991.2"/>
        <filter val="364"/>
        <filter val="245"/>
        <filter val="2745"/>
        <filter val="290.5"/>
        <filter val="14134.7"/>
      </filters>
    </filterColumn>
    <filterColumn colId="8">
      <filters blank="1">
        <filter val="直采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89</v>
      </c>
      <c r="B1" s="2" t="s">
        <v>90</v>
      </c>
      <c r="C1" s="2" t="s">
        <v>91</v>
      </c>
      <c r="D1" s="2" t="s">
        <v>92</v>
      </c>
      <c r="E1" s="2" t="s">
        <v>13</v>
      </c>
      <c r="F1" s="2" t="s">
        <v>5</v>
      </c>
      <c r="G1" s="2" t="s">
        <v>6</v>
      </c>
      <c r="H1" s="2" t="s">
        <v>93</v>
      </c>
      <c r="I1" s="2" t="s">
        <v>94</v>
      </c>
      <c r="J1" s="2" t="s">
        <v>95</v>
      </c>
      <c r="K1" s="2" t="s">
        <v>96</v>
      </c>
      <c r="L1" s="2" t="s">
        <v>97</v>
      </c>
      <c r="M1" s="2" t="s">
        <v>98</v>
      </c>
      <c r="N1" s="2" t="s">
        <v>99</v>
      </c>
      <c r="O1" s="2" t="s">
        <v>100</v>
      </c>
      <c r="P1" s="2" t="s">
        <v>101</v>
      </c>
      <c r="Q1" s="2" t="s">
        <v>102</v>
      </c>
      <c r="R1" s="2" t="s">
        <v>103</v>
      </c>
      <c r="S1" s="2" t="s">
        <v>104</v>
      </c>
      <c r="T1" s="2" t="s">
        <v>105</v>
      </c>
      <c r="U1" s="2" t="s">
        <v>106</v>
      </c>
      <c r="V1" s="2" t="s">
        <v>107</v>
      </c>
    </row>
    <row r="2" s="1" customFormat="1" spans="1:22">
      <c r="A2" s="3">
        <v>999226049815558</v>
      </c>
      <c r="B2" s="1" t="s">
        <v>108</v>
      </c>
      <c r="C2" s="1" t="s">
        <v>109</v>
      </c>
      <c r="D2" s="1" t="s">
        <v>110</v>
      </c>
      <c r="E2" s="1" t="s">
        <v>111</v>
      </c>
      <c r="F2" s="1" t="s">
        <v>112</v>
      </c>
      <c r="G2" s="1" t="s">
        <v>113</v>
      </c>
      <c r="H2" s="1" t="s">
        <v>114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122</v>
      </c>
      <c r="T2" s="1" t="s">
        <v>123</v>
      </c>
      <c r="U2" s="1" t="s">
        <v>124</v>
      </c>
      <c r="V2" s="1" t="s">
        <v>125</v>
      </c>
    </row>
    <row r="3" s="1" customFormat="1" spans="1:22">
      <c r="A3" s="3">
        <v>999226046434694</v>
      </c>
      <c r="B3" s="1" t="s">
        <v>108</v>
      </c>
      <c r="C3" s="1" t="s">
        <v>126</v>
      </c>
      <c r="D3" s="1" t="s">
        <v>110</v>
      </c>
      <c r="E3" s="1" t="s">
        <v>127</v>
      </c>
      <c r="F3" s="1" t="s">
        <v>112</v>
      </c>
      <c r="G3" s="1" t="s">
        <v>113</v>
      </c>
      <c r="H3" s="1" t="s">
        <v>114</v>
      </c>
      <c r="I3" s="1" t="s">
        <v>115</v>
      </c>
      <c r="J3" s="1" t="s">
        <v>116</v>
      </c>
      <c r="K3" s="1" t="s">
        <v>115</v>
      </c>
      <c r="L3" s="1" t="s">
        <v>115</v>
      </c>
      <c r="M3" s="1" t="s">
        <v>117</v>
      </c>
      <c r="N3" s="1" t="s">
        <v>117</v>
      </c>
      <c r="O3" s="1" t="s">
        <v>118</v>
      </c>
      <c r="P3" s="1" t="s">
        <v>119</v>
      </c>
      <c r="Q3" s="1" t="s">
        <v>120</v>
      </c>
      <c r="R3" s="1" t="s">
        <v>128</v>
      </c>
      <c r="S3" s="1" t="s">
        <v>122</v>
      </c>
      <c r="T3" s="1" t="s">
        <v>123</v>
      </c>
      <c r="U3" s="1" t="s">
        <v>124</v>
      </c>
      <c r="V3" s="1" t="s">
        <v>125</v>
      </c>
    </row>
    <row r="4" s="1" customFormat="1" spans="1:22">
      <c r="A4" s="3">
        <v>999225991366360</v>
      </c>
      <c r="B4" s="1" t="s">
        <v>129</v>
      </c>
      <c r="C4" s="1" t="s">
        <v>130</v>
      </c>
      <c r="D4" s="1" t="s">
        <v>110</v>
      </c>
      <c r="E4" s="1" t="s">
        <v>131</v>
      </c>
      <c r="F4" s="1" t="s">
        <v>112</v>
      </c>
      <c r="G4" s="1" t="s">
        <v>113</v>
      </c>
      <c r="H4" s="1" t="s">
        <v>114</v>
      </c>
      <c r="I4" s="1" t="s">
        <v>115</v>
      </c>
      <c r="J4" s="1" t="s">
        <v>116</v>
      </c>
      <c r="K4" s="1" t="s">
        <v>115</v>
      </c>
      <c r="L4" s="1" t="s">
        <v>115</v>
      </c>
      <c r="M4" s="1" t="s">
        <v>117</v>
      </c>
      <c r="N4" s="1" t="s">
        <v>117</v>
      </c>
      <c r="O4" s="1" t="s">
        <v>118</v>
      </c>
      <c r="P4" s="1" t="s">
        <v>119</v>
      </c>
      <c r="Q4" s="1" t="s">
        <v>120</v>
      </c>
      <c r="R4" s="1" t="s">
        <v>132</v>
      </c>
      <c r="S4" s="1" t="s">
        <v>122</v>
      </c>
      <c r="T4" s="1" t="s">
        <v>123</v>
      </c>
      <c r="U4" s="1" t="s">
        <v>124</v>
      </c>
      <c r="V4" s="1" t="s">
        <v>125</v>
      </c>
    </row>
    <row r="5" s="1" customFormat="1" spans="1:22">
      <c r="A5" s="3">
        <v>999225749814561</v>
      </c>
      <c r="B5" s="1" t="s">
        <v>133</v>
      </c>
      <c r="C5" s="1" t="s">
        <v>134</v>
      </c>
      <c r="D5" s="1" t="s">
        <v>135</v>
      </c>
      <c r="E5" s="1" t="s">
        <v>136</v>
      </c>
      <c r="F5" s="1" t="s">
        <v>137</v>
      </c>
      <c r="G5" s="1" t="s">
        <v>113</v>
      </c>
      <c r="H5" s="1" t="s">
        <v>114</v>
      </c>
      <c r="I5" s="1" t="s">
        <v>138</v>
      </c>
      <c r="J5" s="1" t="s">
        <v>116</v>
      </c>
      <c r="K5" s="1" t="s">
        <v>138</v>
      </c>
      <c r="L5" s="1" t="s">
        <v>138</v>
      </c>
      <c r="M5" s="1" t="s">
        <v>117</v>
      </c>
      <c r="N5" s="1" t="s">
        <v>117</v>
      </c>
      <c r="O5" s="1" t="s">
        <v>118</v>
      </c>
      <c r="P5" s="1" t="s">
        <v>119</v>
      </c>
      <c r="Q5" s="1" t="s">
        <v>120</v>
      </c>
      <c r="R5" s="1" t="s">
        <v>139</v>
      </c>
      <c r="S5" s="1" t="s">
        <v>122</v>
      </c>
      <c r="T5" s="1" t="s">
        <v>123</v>
      </c>
      <c r="U5" s="1" t="s">
        <v>124</v>
      </c>
      <c r="V5" s="1" t="s">
        <v>125</v>
      </c>
    </row>
    <row r="6" s="1" customFormat="1" spans="1:22">
      <c r="A6" s="3">
        <v>999225740132499</v>
      </c>
      <c r="B6" s="1" t="s">
        <v>140</v>
      </c>
      <c r="C6" s="1" t="s">
        <v>141</v>
      </c>
      <c r="D6" s="1" t="s">
        <v>135</v>
      </c>
      <c r="E6" s="1" t="s">
        <v>142</v>
      </c>
      <c r="F6" s="1" t="s">
        <v>137</v>
      </c>
      <c r="G6" s="1" t="s">
        <v>113</v>
      </c>
      <c r="H6" s="1" t="s">
        <v>114</v>
      </c>
      <c r="I6" s="1" t="s">
        <v>143</v>
      </c>
      <c r="J6" s="1" t="s">
        <v>116</v>
      </c>
      <c r="K6" s="1" t="s">
        <v>143</v>
      </c>
      <c r="L6" s="1" t="s">
        <v>143</v>
      </c>
      <c r="M6" s="1" t="s">
        <v>117</v>
      </c>
      <c r="N6" s="1" t="s">
        <v>117</v>
      </c>
      <c r="O6" s="1" t="s">
        <v>118</v>
      </c>
      <c r="P6" s="1" t="s">
        <v>119</v>
      </c>
      <c r="Q6" s="1" t="s">
        <v>120</v>
      </c>
      <c r="R6" s="1" t="s">
        <v>144</v>
      </c>
      <c r="S6" s="1" t="s">
        <v>122</v>
      </c>
      <c r="T6" s="1" t="s">
        <v>123</v>
      </c>
      <c r="U6" s="1" t="s">
        <v>124</v>
      </c>
      <c r="V6" s="1" t="s">
        <v>125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2023-09-08T01:34:55Z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