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<sst xmlns="http://schemas.openxmlformats.org/spreadsheetml/2006/main" count="241" uniqueCount="110">
  <si>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</si>
  <si>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</si>
  <si>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</si>
  <si>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</si>
  <si>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</si>
  <si>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</si>
  <si>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</si>
  <si>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</si>
  <si>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</si>
  <si>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</si>
  <si>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</si>
  <si>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</si>
  <si>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</si>
  <si>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</si>
  <si>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</si>
  <si>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</si>
  <si>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</si>
  <si>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</si>
  <si>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</si>
  <si>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</si>
  <si>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</si>
  <si>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</si>
  <si>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</si>
  <si>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</si>
  <si>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</si>
  <si>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999225725061095	</t>
  </si>
  <si>
    <t>Ctrip</t>
  </si>
  <si>
    <t>正常</t>
  </si>
  <si>
    <t>[乌鲁木齐]IU酒店(乌鲁木齐铁路局地铁站店)(76296750)</t>
  </si>
  <si>
    <t>小U·舒适大床房&lt;至多8间&gt;&lt;2人入住&gt;</t>
  </si>
  <si>
    <t>CNY</t>
  </si>
  <si>
    <t>杨长儒</t>
  </si>
  <si>
    <t>CA13744230907CNY</t>
  </si>
  <si>
    <t>未提现</t>
  </si>
  <si>
    <t>携程开票</t>
  </si>
  <si>
    <t xml:space="preserve">3714791	</t>
  </si>
  <si>
    <t xml:space="preserve">	</t>
  </si>
  <si>
    <t>取消</t>
  </si>
  <si>
    <t xml:space="preserve">999225847837750	</t>
  </si>
  <si>
    <t>小U·超级大床房&lt;至多8间&gt;&lt;2人入住&gt;</t>
  </si>
  <si>
    <t>郜玉洁</t>
  </si>
  <si>
    <t xml:space="preserve">3739629	</t>
  </si>
  <si>
    <t xml:space="preserve">999225904175181	</t>
  </si>
  <si>
    <t>[包头]锦江之星(包头火车站店)(89880556)</t>
  </si>
  <si>
    <t>标准间A&lt;至多8间&gt;&lt;2人入住&gt;</t>
  </si>
  <si>
    <t>贾慧颖</t>
  </si>
  <si>
    <t>CA13744230908CNY</t>
  </si>
  <si>
    <t xml:space="preserve">3750854	</t>
  </si>
  <si>
    <t xml:space="preserve">105565058154	</t>
  </si>
  <si>
    <t xml:space="preserve">999226050673708	</t>
  </si>
  <si>
    <t>[阳朔]逸龙苑特色民宿（阳朔遇龙河景区店）(80249183)</t>
  </si>
  <si>
    <t>后院标间&lt;2人入住&gt;&lt;早餐&gt;</t>
  </si>
  <si>
    <t>何惠枝</t>
  </si>
  <si>
    <t xml:space="preserve">3782747	</t>
  </si>
  <si>
    <t xml:space="preserve">999226050703508	</t>
  </si>
  <si>
    <t>陈欣彤</t>
  </si>
  <si>
    <t xml:space="preserve">3782757	</t>
  </si>
  <si>
    <t xml:space="preserve">999226103715256	</t>
  </si>
  <si>
    <t>韦明鑫,韦劲磊</t>
  </si>
  <si>
    <t xml:space="preserve">3791663	</t>
  </si>
  <si>
    <t xml:space="preserve">999226193071717	</t>
  </si>
  <si>
    <t>[广州]广州珀丽酒店(76255406)</t>
  </si>
  <si>
    <t>豪华双床房&lt;至多8间&gt;&lt;2人入住&gt;</t>
  </si>
  <si>
    <t>冯诗敏</t>
  </si>
  <si>
    <t xml:space="preserve">3811543	</t>
  </si>
  <si>
    <t>，</t>
  </si>
  <si>
    <t>552 CNY</t>
  </si>
  <si>
    <t>A230908091603481</t>
  </si>
  <si>
    <t>总计：552元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</si>
  <si>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</si>
  <si>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</si>
  <si>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</si>
  <si>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</si>
  <si>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</si>
  <si>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</si>
  <si>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</si>
  <si>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</si>
  <si>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</si>
  <si>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</si>
  <si>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</si>
  <si>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</si>
  <si>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</si>
  <si>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</si>
  <si>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</si>
  <si>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</si>
  <si>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</si>
  <si>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</si>
  <si>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</si>
  <si>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2023-08-20</t>
  </si>
  <si>
    <t>3811543</t>
  </si>
  <si>
    <t>广州珀丽酒店</t>
  </si>
  <si>
    <t>2023-08-23</t>
  </si>
  <si>
    <t>2023-08-24</t>
  </si>
  <si>
    <t>退房日月结</t>
  </si>
  <si>
    <t>277.00</t>
  </si>
  <si>
    <t>RMB</t>
  </si>
  <si>
    <t>0</t>
  </si>
  <si>
    <t>0.00</t>
  </si>
  <si>
    <t>携程汇登国内直连</t>
  </si>
  <si>
    <t>01.011264</t>
  </si>
  <si>
    <t>2023-08-20 22:13:20</t>
  </si>
  <si>
    <t>否</t>
  </si>
  <si>
    <t>广州汇登信息科技有限公司</t>
  </si>
  <si>
    <t>直连</t>
  </si>
  <si>
    <t>中国</t>
  </si>
  <si>
    <t>2023-08-08</t>
  </si>
  <si>
    <t>3750854</t>
  </si>
  <si>
    <t>锦江之星包头火车站酒店</t>
  </si>
  <si>
    <t>275.00</t>
  </si>
  <si>
    <t>2023-08-08 15:54:40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</si>
</sst>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45158</v>
      </c>
      <c r="G2" s="6">
        <v>45161</v>
      </c>
      <c r="H2" s="4">
        <v>1</v>
      </c>
      <c r="I2" s="4">
        <v>3</v>
      </c>
      <c r="J2" s="4">
        <v>3</v>
      </c>
      <c r="K2" s="4" t="s">
        <v>30</v>
      </c>
      <c r="L2" s="4">
        <v>803</v>
      </c>
      <c r="M2" s="4">
        <v>803</v>
      </c>
      <c r="N2" s="4" t="s">
        <v>31</v>
      </c>
      <c r="O2" s="4" t="s">
        <v>32</v>
      </c>
      <c r="P2" s="4" t="s">
        <v>33</v>
      </c>
      <c r="Q2" s="4">
        <v>0</v>
      </c>
      <c r="R2" s="7">
        <v>45139</v>
      </c>
      <c r="S2" s="6">
        <v>45176</v>
      </c>
      <c r="T2" s="4" t="s">
        <v>34</v>
      </c>
      <c r="U2" s="4">
        <v>803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45158</v>
      </c>
      <c r="G3" s="6">
        <v>45161</v>
      </c>
      <c r="H3" s="4">
        <v>1</v>
      </c>
      <c r="I3" s="4">
        <v>3</v>
      </c>
      <c r="J3" s="4">
        <v>3</v>
      </c>
      <c r="K3" s="4" t="s">
        <v>30</v>
      </c>
      <c r="L3" s="4">
        <v>-803</v>
      </c>
      <c r="M3" s="4">
        <v>-803</v>
      </c>
      <c r="N3" s="4" t="s">
        <v>31</v>
      </c>
      <c r="O3" s="4" t="s">
        <v>32</v>
      </c>
      <c r="P3" s="4" t="s">
        <v>33</v>
      </c>
      <c r="Q3" s="4">
        <v>0</v>
      </c>
      <c r="R3" s="7">
        <v>45139</v>
      </c>
      <c r="S3" s="6">
        <v>45176</v>
      </c>
      <c r="T3" s="4" t="s">
        <v>34</v>
      </c>
      <c r="U3" s="4">
        <v>-803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28</v>
      </c>
      <c r="E4" s="4" t="s">
        <v>39</v>
      </c>
      <c r="F4" s="6">
        <v>45158</v>
      </c>
      <c r="G4" s="6">
        <v>45161</v>
      </c>
      <c r="H4" s="4">
        <v>1</v>
      </c>
      <c r="I4" s="4">
        <v>3</v>
      </c>
      <c r="J4" s="4">
        <v>3</v>
      </c>
      <c r="K4" s="4" t="s">
        <v>30</v>
      </c>
      <c r="L4" s="4">
        <v>861</v>
      </c>
      <c r="M4" s="4">
        <v>861</v>
      </c>
      <c r="N4" s="4" t="s">
        <v>40</v>
      </c>
      <c r="O4" s="4" t="s">
        <v>32</v>
      </c>
      <c r="P4" s="4" t="s">
        <v>33</v>
      </c>
      <c r="Q4" s="4">
        <v>0</v>
      </c>
      <c r="R4" s="7">
        <v>45144</v>
      </c>
      <c r="S4" s="6">
        <v>45176</v>
      </c>
      <c r="T4" s="4" t="s">
        <v>34</v>
      </c>
      <c r="U4" s="4">
        <v>861</v>
      </c>
      <c r="V4" s="4">
        <v>0</v>
      </c>
      <c r="W4" s="4">
        <v>0</v>
      </c>
      <c r="X4" s="4" t="s">
        <v>41</v>
      </c>
      <c r="Y4" s="4" t="s">
        <v>36</v>
      </c>
    </row>
    <row r="5" s="4" customFormat="1" spans="1:25">
      <c r="A5" s="4" t="s">
        <v>38</v>
      </c>
      <c r="B5" s="4" t="s">
        <v>26</v>
      </c>
      <c r="C5" s="4" t="s">
        <v>37</v>
      </c>
      <c r="D5" s="4" t="s">
        <v>28</v>
      </c>
      <c r="E5" s="4" t="s">
        <v>39</v>
      </c>
      <c r="F5" s="6">
        <v>45158</v>
      </c>
      <c r="G5" s="6">
        <v>45161</v>
      </c>
      <c r="H5" s="4">
        <v>1</v>
      </c>
      <c r="I5" s="4">
        <v>3</v>
      </c>
      <c r="J5" s="4">
        <v>3</v>
      </c>
      <c r="K5" s="4" t="s">
        <v>30</v>
      </c>
      <c r="L5" s="4">
        <v>-861</v>
      </c>
      <c r="M5" s="4">
        <v>-861</v>
      </c>
      <c r="N5" s="4" t="s">
        <v>40</v>
      </c>
      <c r="O5" s="4" t="s">
        <v>32</v>
      </c>
      <c r="P5" s="4" t="s">
        <v>33</v>
      </c>
      <c r="Q5" s="4">
        <v>0</v>
      </c>
      <c r="R5" s="7">
        <v>45144</v>
      </c>
      <c r="S5" s="6">
        <v>45176</v>
      </c>
      <c r="T5" s="4" t="s">
        <v>34</v>
      </c>
      <c r="U5" s="4">
        <v>-861</v>
      </c>
      <c r="V5" s="4">
        <v>0</v>
      </c>
      <c r="W5" s="4">
        <v>0</v>
      </c>
      <c r="X5" s="4" t="s">
        <v>41</v>
      </c>
      <c r="Y5" s="4" t="s">
        <v>36</v>
      </c>
    </row>
    <row r="6" s="4" customFormat="1" spans="1:25">
      <c r="A6" s="4" t="s">
        <v>42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45161</v>
      </c>
      <c r="G6" s="6">
        <v>45162</v>
      </c>
      <c r="H6" s="4">
        <v>1</v>
      </c>
      <c r="I6" s="4">
        <v>1</v>
      </c>
      <c r="J6" s="4">
        <v>1</v>
      </c>
      <c r="K6" s="4" t="s">
        <v>30</v>
      </c>
      <c r="L6" s="4">
        <v>275</v>
      </c>
      <c r="M6" s="4">
        <v>275</v>
      </c>
      <c r="N6" s="4" t="s">
        <v>45</v>
      </c>
      <c r="O6" s="4" t="s">
        <v>46</v>
      </c>
      <c r="P6" s="4" t="s">
        <v>33</v>
      </c>
      <c r="Q6" s="4">
        <v>0</v>
      </c>
      <c r="R6" s="7">
        <v>45146.0000115741</v>
      </c>
      <c r="S6" s="6">
        <v>45177</v>
      </c>
      <c r="T6" s="4" t="s">
        <v>34</v>
      </c>
      <c r="U6" s="4">
        <v>275</v>
      </c>
      <c r="V6" s="4">
        <v>0</v>
      </c>
      <c r="W6" s="4">
        <v>0</v>
      </c>
      <c r="X6" s="4" t="s">
        <v>47</v>
      </c>
      <c r="Y6" s="4" t="s">
        <v>48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45161</v>
      </c>
      <c r="G7" s="6">
        <v>45162</v>
      </c>
      <c r="H7" s="4">
        <v>1</v>
      </c>
      <c r="I7" s="4">
        <v>1</v>
      </c>
      <c r="J7" s="4">
        <v>1</v>
      </c>
      <c r="K7" s="4" t="s">
        <v>30</v>
      </c>
      <c r="L7" s="4">
        <v>169</v>
      </c>
      <c r="M7" s="4">
        <v>169</v>
      </c>
      <c r="N7" s="4" t="s">
        <v>52</v>
      </c>
      <c r="O7" s="4" t="s">
        <v>46</v>
      </c>
      <c r="P7" s="4" t="s">
        <v>33</v>
      </c>
      <c r="Q7" s="4">
        <v>0</v>
      </c>
      <c r="R7" s="7">
        <v>45152</v>
      </c>
      <c r="S7" s="6">
        <v>45177</v>
      </c>
      <c r="T7" s="4" t="s">
        <v>34</v>
      </c>
      <c r="U7" s="4">
        <v>169</v>
      </c>
      <c r="V7" s="4">
        <v>0</v>
      </c>
      <c r="W7" s="4">
        <v>0</v>
      </c>
      <c r="X7" s="4" t="s">
        <v>53</v>
      </c>
      <c r="Y7" s="4" t="s">
        <v>36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50</v>
      </c>
      <c r="E8" s="4" t="s">
        <v>51</v>
      </c>
      <c r="F8" s="6">
        <v>45161</v>
      </c>
      <c r="G8" s="6">
        <v>45162</v>
      </c>
      <c r="H8" s="4">
        <v>1</v>
      </c>
      <c r="I8" s="4">
        <v>1</v>
      </c>
      <c r="J8" s="4">
        <v>1</v>
      </c>
      <c r="K8" s="4" t="s">
        <v>30</v>
      </c>
      <c r="L8" s="4">
        <v>169</v>
      </c>
      <c r="M8" s="4">
        <v>169</v>
      </c>
      <c r="N8" s="4" t="s">
        <v>55</v>
      </c>
      <c r="O8" s="4" t="s">
        <v>46</v>
      </c>
      <c r="P8" s="4" t="s">
        <v>33</v>
      </c>
      <c r="Q8" s="4">
        <v>0</v>
      </c>
      <c r="R8" s="7">
        <v>45152</v>
      </c>
      <c r="S8" s="6">
        <v>45177</v>
      </c>
      <c r="T8" s="4" t="s">
        <v>34</v>
      </c>
      <c r="U8" s="4">
        <v>169</v>
      </c>
      <c r="V8" s="4">
        <v>0</v>
      </c>
      <c r="W8" s="4">
        <v>0</v>
      </c>
      <c r="X8" s="4" t="s">
        <v>56</v>
      </c>
      <c r="Y8" s="4" t="s">
        <v>36</v>
      </c>
    </row>
    <row r="9" s="4" customFormat="1" spans="1:25">
      <c r="A9" s="4" t="s">
        <v>54</v>
      </c>
      <c r="B9" s="4" t="s">
        <v>26</v>
      </c>
      <c r="C9" s="4" t="s">
        <v>37</v>
      </c>
      <c r="D9" s="4" t="s">
        <v>50</v>
      </c>
      <c r="E9" s="4" t="s">
        <v>51</v>
      </c>
      <c r="F9" s="6">
        <v>45161</v>
      </c>
      <c r="G9" s="6">
        <v>45162</v>
      </c>
      <c r="H9" s="4">
        <v>1</v>
      </c>
      <c r="I9" s="4">
        <v>1</v>
      </c>
      <c r="J9" s="4">
        <v>1</v>
      </c>
      <c r="K9" s="4" t="s">
        <v>30</v>
      </c>
      <c r="L9" s="4">
        <v>-169</v>
      </c>
      <c r="M9" s="4">
        <v>-169</v>
      </c>
      <c r="N9" s="4" t="s">
        <v>55</v>
      </c>
      <c r="O9" s="4" t="s">
        <v>46</v>
      </c>
      <c r="P9" s="4" t="s">
        <v>33</v>
      </c>
      <c r="Q9" s="4">
        <v>0</v>
      </c>
      <c r="R9" s="7">
        <v>45152</v>
      </c>
      <c r="S9" s="6">
        <v>45177</v>
      </c>
      <c r="T9" s="4" t="s">
        <v>34</v>
      </c>
      <c r="U9" s="4">
        <v>-169</v>
      </c>
      <c r="V9" s="4">
        <v>0</v>
      </c>
      <c r="W9" s="4">
        <v>0</v>
      </c>
      <c r="X9" s="4" t="s">
        <v>56</v>
      </c>
      <c r="Y9" s="4" t="s">
        <v>36</v>
      </c>
    </row>
    <row r="10" s="4" customFormat="1" spans="1:25">
      <c r="A10" s="4" t="s">
        <v>49</v>
      </c>
      <c r="B10" s="4" t="s">
        <v>26</v>
      </c>
      <c r="C10" s="4" t="s">
        <v>37</v>
      </c>
      <c r="D10" s="4" t="s">
        <v>50</v>
      </c>
      <c r="E10" s="4" t="s">
        <v>51</v>
      </c>
      <c r="F10" s="6">
        <v>45161</v>
      </c>
      <c r="G10" s="6">
        <v>45162</v>
      </c>
      <c r="H10" s="4">
        <v>1</v>
      </c>
      <c r="I10" s="4">
        <v>1</v>
      </c>
      <c r="J10" s="4">
        <v>1</v>
      </c>
      <c r="K10" s="4" t="s">
        <v>30</v>
      </c>
      <c r="L10" s="4">
        <v>-169</v>
      </c>
      <c r="M10" s="4">
        <v>-169</v>
      </c>
      <c r="N10" s="4" t="s">
        <v>52</v>
      </c>
      <c r="O10" s="4" t="s">
        <v>46</v>
      </c>
      <c r="P10" s="4" t="s">
        <v>33</v>
      </c>
      <c r="Q10" s="4">
        <v>0</v>
      </c>
      <c r="R10" s="7">
        <v>45152</v>
      </c>
      <c r="S10" s="6">
        <v>45177</v>
      </c>
      <c r="T10" s="4" t="s">
        <v>34</v>
      </c>
      <c r="U10" s="4">
        <v>-169</v>
      </c>
      <c r="V10" s="4">
        <v>0</v>
      </c>
      <c r="W10" s="4">
        <v>0</v>
      </c>
      <c r="X10" s="4" t="s">
        <v>53</v>
      </c>
      <c r="Y10" s="4" t="s">
        <v>36</v>
      </c>
    </row>
    <row r="11" s="4" customFormat="1" spans="1:25">
      <c r="A11" s="4" t="s">
        <v>57</v>
      </c>
      <c r="B11" s="4" t="s">
        <v>26</v>
      </c>
      <c r="C11" s="4" t="s">
        <v>27</v>
      </c>
      <c r="D11" s="4" t="s">
        <v>50</v>
      </c>
      <c r="E11" s="4" t="s">
        <v>51</v>
      </c>
      <c r="F11" s="6">
        <v>45161</v>
      </c>
      <c r="G11" s="6">
        <v>45162</v>
      </c>
      <c r="H11" s="4">
        <v>2</v>
      </c>
      <c r="I11" s="4">
        <v>1</v>
      </c>
      <c r="J11" s="4">
        <v>2</v>
      </c>
      <c r="K11" s="4" t="s">
        <v>30</v>
      </c>
      <c r="L11" s="4">
        <v>336</v>
      </c>
      <c r="M11" s="4">
        <v>336</v>
      </c>
      <c r="N11" s="4" t="s">
        <v>58</v>
      </c>
      <c r="O11" s="4" t="s">
        <v>46</v>
      </c>
      <c r="P11" s="4" t="s">
        <v>33</v>
      </c>
      <c r="Q11" s="4">
        <v>0</v>
      </c>
      <c r="R11" s="7">
        <v>45154</v>
      </c>
      <c r="S11" s="6">
        <v>45177</v>
      </c>
      <c r="T11" s="4" t="s">
        <v>34</v>
      </c>
      <c r="U11" s="4">
        <v>336</v>
      </c>
      <c r="V11" s="4">
        <v>0</v>
      </c>
      <c r="W11" s="4">
        <v>0</v>
      </c>
      <c r="X11" s="4" t="s">
        <v>59</v>
      </c>
      <c r="Y11" s="4" t="s">
        <v>36</v>
      </c>
    </row>
    <row r="12" s="4" customFormat="1" spans="1:25">
      <c r="A12" s="4" t="s">
        <v>60</v>
      </c>
      <c r="B12" s="4" t="s">
        <v>26</v>
      </c>
      <c r="C12" s="4" t="s">
        <v>27</v>
      </c>
      <c r="D12" s="4" t="s">
        <v>61</v>
      </c>
      <c r="E12" s="4" t="s">
        <v>62</v>
      </c>
      <c r="F12" s="6">
        <v>45161</v>
      </c>
      <c r="G12" s="6">
        <v>45162</v>
      </c>
      <c r="H12" s="4">
        <v>1</v>
      </c>
      <c r="I12" s="4">
        <v>1</v>
      </c>
      <c r="J12" s="4">
        <v>1</v>
      </c>
      <c r="K12" s="4" t="s">
        <v>30</v>
      </c>
      <c r="L12" s="4">
        <v>277</v>
      </c>
      <c r="M12" s="4">
        <v>277</v>
      </c>
      <c r="N12" s="4" t="s">
        <v>63</v>
      </c>
      <c r="O12" s="4" t="s">
        <v>46</v>
      </c>
      <c r="P12" s="4" t="s">
        <v>33</v>
      </c>
      <c r="Q12" s="4">
        <v>0</v>
      </c>
      <c r="R12" s="7">
        <v>45158.0000115741</v>
      </c>
      <c r="S12" s="6">
        <v>45177</v>
      </c>
      <c r="T12" s="4" t="s">
        <v>34</v>
      </c>
      <c r="U12" s="4">
        <v>277</v>
      </c>
      <c r="V12" s="4">
        <v>0</v>
      </c>
      <c r="W12" s="4">
        <v>0</v>
      </c>
      <c r="X12" s="4" t="s">
        <v>64</v>
      </c>
      <c r="Y12" s="4" t="s">
        <v>36</v>
      </c>
    </row>
    <row r="13" s="4" customFormat="1" spans="1:25">
      <c r="A13" s="4" t="s">
        <v>57</v>
      </c>
      <c r="B13" s="4" t="s">
        <v>26</v>
      </c>
      <c r="C13" s="4" t="s">
        <v>37</v>
      </c>
      <c r="D13" s="4" t="s">
        <v>50</v>
      </c>
      <c r="E13" s="4" t="s">
        <v>51</v>
      </c>
      <c r="F13" s="6">
        <v>45161</v>
      </c>
      <c r="G13" s="6">
        <v>45162</v>
      </c>
      <c r="H13" s="4">
        <v>2</v>
      </c>
      <c r="I13" s="4">
        <v>1</v>
      </c>
      <c r="J13" s="4">
        <v>2</v>
      </c>
      <c r="K13" s="4" t="s">
        <v>30</v>
      </c>
      <c r="L13" s="4">
        <v>-336</v>
      </c>
      <c r="M13" s="4">
        <v>-336</v>
      </c>
      <c r="N13" s="4" t="s">
        <v>58</v>
      </c>
      <c r="O13" s="4" t="s">
        <v>46</v>
      </c>
      <c r="P13" s="4" t="s">
        <v>33</v>
      </c>
      <c r="Q13" s="4">
        <v>0</v>
      </c>
      <c r="R13" s="7">
        <v>45154</v>
      </c>
      <c r="S13" s="6">
        <v>45177</v>
      </c>
      <c r="T13" s="4" t="s">
        <v>34</v>
      </c>
      <c r="U13" s="4">
        <v>-336</v>
      </c>
      <c r="V13" s="4">
        <v>0</v>
      </c>
      <c r="W13" s="4">
        <v>0</v>
      </c>
      <c r="X13" s="4" t="s">
        <v>59</v>
      </c>
      <c r="Y1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7" sqref="A17:A18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hidden="1" spans="1:9">
      <c r="A2" s="5">
        <v>999225725061095</v>
      </c>
      <c r="B2" s="6">
        <v>45158</v>
      </c>
      <c r="C2" s="6">
        <v>45161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999225847837750</v>
      </c>
      <c r="B3" s="6">
        <v>45158</v>
      </c>
      <c r="C3" s="6">
        <v>45161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8" si="0">D3-E3</f>
        <v>#N/A</v>
      </c>
      <c r="H3" s="4" t="e">
        <f t="shared" ref="H3:H8" si="1">$H$1&amp;F3</f>
        <v>#N/A</v>
      </c>
      <c r="I3" s="4" t="e">
        <f>VLOOKUP(A3,HOP!A:U,21,0)</f>
        <v>#N/A</v>
      </c>
    </row>
    <row r="4" s="4" customFormat="1" spans="1:9">
      <c r="A4" s="5">
        <v>999225904175181</v>
      </c>
      <c r="B4" s="6">
        <v>45161</v>
      </c>
      <c r="C4" s="6">
        <v>45162</v>
      </c>
      <c r="D4" s="4">
        <v>275</v>
      </c>
      <c r="E4" s="4" t="str">
        <f>VLOOKUP(A4,HOP!A:L,12,0)</f>
        <v>275.00</v>
      </c>
      <c r="F4" s="4" t="str">
        <f>VLOOKUP(A4,HOP!A:C,3,0)</f>
        <v>3750854</v>
      </c>
      <c r="G4" s="4">
        <f t="shared" si="0"/>
        <v>0</v>
      </c>
      <c r="H4" s="4" t="str">
        <f t="shared" si="1"/>
        <v>，3750854</v>
      </c>
      <c r="I4" s="4" t="str">
        <f>VLOOKUP(A4,HOP!A:U,21,0)</f>
        <v>直连</v>
      </c>
    </row>
    <row r="5" s="4" customFormat="1" hidden="1" spans="1:9">
      <c r="A5" s="5">
        <v>999226050673708</v>
      </c>
      <c r="B5" s="6">
        <v>45161</v>
      </c>
      <c r="C5" s="6">
        <v>45162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999226050703508</v>
      </c>
      <c r="B6" s="6">
        <v>45161</v>
      </c>
      <c r="C6" s="6">
        <v>45162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999226103715256</v>
      </c>
      <c r="B7" s="6">
        <v>45161</v>
      </c>
      <c r="C7" s="6">
        <v>45162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999226193071717</v>
      </c>
      <c r="B8" s="6">
        <v>45161</v>
      </c>
      <c r="C8" s="6">
        <v>45162</v>
      </c>
      <c r="D8" s="4">
        <v>277</v>
      </c>
      <c r="E8" s="4" t="str">
        <f>VLOOKUP(A8,HOP!A:L,12,0)</f>
        <v>277.00</v>
      </c>
      <c r="F8" s="4" t="str">
        <f>VLOOKUP(A8,HOP!A:C,3,0)</f>
        <v>3811543</v>
      </c>
      <c r="G8" s="4">
        <f t="shared" si="0"/>
        <v>0</v>
      </c>
      <c r="H8" s="4" t="str">
        <f t="shared" si="1"/>
        <v>，3811543</v>
      </c>
      <c r="I8" s="4" t="str">
        <f>VLOOKUP(A8,HOP!A:U,21,0)</f>
        <v>直连</v>
      </c>
    </row>
    <row r="10" spans="4:4">
      <c r="D10" s="4">
        <f>SUM(D2:D9)</f>
        <v>552</v>
      </c>
    </row>
    <row r="12" spans="4:4">
      <c r="D12" s="4" t="s">
        <v>66</v>
      </c>
    </row>
    <row r="17" spans="1:1">
      <c r="A17" s="4" t="s">
        <v>67</v>
      </c>
    </row>
    <row r="18" spans="1:1">
      <c r="A18" s="4" t="s">
        <v>68</v>
      </c>
    </row>
  </sheetData>
  <autoFilter ref="A1:XFD12">
    <filterColumn colId="3">
      <filters blank="1">
        <filter val="552"/>
        <filter val="275"/>
        <filter val="277"/>
        <filter val="552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  <c r="V1" s="2" t="s">
        <v>87</v>
      </c>
    </row>
    <row r="2" s="1" customFormat="1" spans="1:22">
      <c r="A2" s="3">
        <v>999226193071717</v>
      </c>
      <c r="B2" s="1" t="s">
        <v>88</v>
      </c>
      <c r="C2" s="1" t="s">
        <v>89</v>
      </c>
      <c r="D2" s="1" t="s">
        <v>90</v>
      </c>
      <c r="E2" s="1" t="s">
        <v>63</v>
      </c>
      <c r="F2" s="1" t="s">
        <v>91</v>
      </c>
      <c r="G2" s="1" t="s">
        <v>92</v>
      </c>
      <c r="H2" s="1" t="s">
        <v>93</v>
      </c>
      <c r="I2" s="1" t="s">
        <v>94</v>
      </c>
      <c r="J2" s="1" t="s">
        <v>95</v>
      </c>
      <c r="K2" s="1" t="s">
        <v>94</v>
      </c>
      <c r="L2" s="1" t="s">
        <v>94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  <c r="V2" s="1" t="s">
        <v>104</v>
      </c>
    </row>
    <row r="3" s="1" customFormat="1" spans="1:22">
      <c r="A3" s="3">
        <v>999225904175181</v>
      </c>
      <c r="B3" s="1" t="s">
        <v>105</v>
      </c>
      <c r="C3" s="1" t="s">
        <v>106</v>
      </c>
      <c r="D3" s="1" t="s">
        <v>107</v>
      </c>
      <c r="E3" s="1" t="s">
        <v>45</v>
      </c>
      <c r="F3" s="1" t="s">
        <v>91</v>
      </c>
      <c r="G3" s="1" t="s">
        <v>92</v>
      </c>
      <c r="H3" s="1" t="s">
        <v>93</v>
      </c>
      <c r="I3" s="1" t="s">
        <v>108</v>
      </c>
      <c r="J3" s="1" t="s">
        <v>95</v>
      </c>
      <c r="K3" s="1" t="s">
        <v>108</v>
      </c>
      <c r="L3" s="1" t="s">
        <v>108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109</v>
      </c>
      <c r="S3" s="1" t="s">
        <v>101</v>
      </c>
      <c r="T3" s="1" t="s">
        <v>102</v>
      </c>
      <c r="U3" s="1" t="s">
        <v>103</v>
      </c>
      <c r="V3" s="1" t="s">
        <v>104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2023-09-08T01:17:36Z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