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<sst xmlns="http://schemas.openxmlformats.org/spreadsheetml/2006/main" count="349" uniqueCount="161">
  <si>
    <t>去哪儿网酒店预付对账单</t>
  </si>
  <si>
    <t>供应商名称：</t>
  </si>
  <si>
    <t>港丰国际</t>
  </si>
  <si>
    <t>结算周期：</t>
  </si>
  <si>
    <t>2023-09-11至2023-09-17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</si>
  <si>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</si>
  <si>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</si>
  <si>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</si>
  <si>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</si>
  <si>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</si>
  <si>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</si>
  <si>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</si>
  <si>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</si>
  <si>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</si>
  <si>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</si>
  <si>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</si>
  <si>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</si>
  <si>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</si>
  <si>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</si>
  <si>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</si>
  <si>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¥4,111.00</t>
  </si>
  <si>
    <t>¥1,281.12</t>
  </si>
  <si>
    <t>¥2,829.88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</si>
  <si>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</si>
  <si>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</si>
  <si>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</si>
  <si>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</si>
  <si>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</si>
  <si>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</si>
  <si>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</si>
  <si>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</si>
  <si>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</si>
  <si>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</si>
  <si>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</si>
  <si>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</si>
  <si>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</si>
  <si>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</si>
  <si>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</si>
  <si>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</si>
  <si>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</si>
  <si>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</si>
  <si>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</si>
  <si>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</si>
  <si>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</si>
  <si>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</si>
  <si>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</si>
  <si>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</si>
  <si>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</si>
  <si>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</si>
  <si>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</si>
  <si>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</si>
  <si>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</si>
  <si>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</si>
  <si>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</si>
  <si>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</si>
  <si>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</si>
  <si>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</si>
  <si>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</si>
  <si>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</si>
  <si>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</si>
  <si>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</si>
  <si>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</si>
  <si>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</si>
  <si>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</si>
  <si>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</si>
  <si>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</si>
  <si>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</si>
  <si>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</si>
  <si>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</si>
  <si>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703482866476</t>
  </si>
  <si>
    <t>3914948</t>
  </si>
  <si>
    <t>酒店预付</t>
  </si>
  <si>
    <t>否</t>
  </si>
  <si>
    <t>普通</t>
  </si>
  <si>
    <t>238707248</t>
  </si>
  <si>
    <t>布朗套房酒店和度假村</t>
  </si>
  <si>
    <t>1619975</t>
  </si>
  <si>
    <t>DUAN/JING|SHI/WEILING</t>
  </si>
  <si>
    <t>2023-09-11</t>
  </si>
  <si>
    <t>2023-09-12</t>
  </si>
  <si>
    <t>2023-09-13</t>
  </si>
  <si>
    <t>¥1,361.00</t>
  </si>
  <si>
    <t>¥1,014.44</t>
  </si>
  <si>
    <t>¥346.56</t>
  </si>
  <si>
    <t>Ocean Deluxe Room</t>
  </si>
  <si>
    <t>WEBSITE</t>
  </si>
  <si>
    <t>703477047636</t>
  </si>
  <si>
    <t>3890639</t>
  </si>
  <si>
    <t>158587193</t>
  </si>
  <si>
    <t>哥打京那巴鲁香格里拉酒店</t>
  </si>
  <si>
    <t>ZHONG/WANQIN|HUANG/CHENSONG</t>
  </si>
  <si>
    <t>2023-09-06</t>
  </si>
  <si>
    <t>2023-09-14</t>
  </si>
  <si>
    <t>¥314.00</t>
  </si>
  <si>
    <t>¥17.06</t>
  </si>
  <si>
    <t>¥296.94</t>
  </si>
  <si>
    <t>Deluxe Twin Room with City View</t>
  </si>
  <si>
    <t>703484526180</t>
  </si>
  <si>
    <t>3922890</t>
  </si>
  <si>
    <t>158552963</t>
  </si>
  <si>
    <t>奇德伦中心酒店</t>
  </si>
  <si>
    <t>TIAN/ZHENGXI|WANG/JINGJING|ZHANG/FENG</t>
  </si>
  <si>
    <t>2023-09-16</t>
  </si>
  <si>
    <t>¥2,436.00</t>
  </si>
  <si>
    <t>¥249.62</t>
  </si>
  <si>
    <t>¥2,186.38</t>
  </si>
  <si>
    <t>Deluxe Zensation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</si>
  <si>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</si>
  <si>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</si>
  <si>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</si>
  <si>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</si>
  <si>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</si>
  <si>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</si>
  <si>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</si>
  <si>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</si>
  <si>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</si>
  <si>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</si>
  <si>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</si>
  <si>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A230919102108481</t>
  </si>
  <si>
    <t>A230919102134481</t>
  </si>
  <si>
    <r>
      <t>总计：</t>
    </r>
    <r>
      <rPr>
        <sz val="10"/>
        <rFont val="Arial"/>
        <charset val="134"/>
      </rPr>
      <t>2829.88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</si>
  <si>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</si>
  <si>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</si>
  <si>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</si>
  <si>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</si>
  <si>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</si>
  <si>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</si>
  <si>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</si>
  <si>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</si>
  <si>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</si>
  <si>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</si>
  <si>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</si>
  <si>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</si>
  <si>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</si>
  <si>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</si>
  <si>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</si>
  <si>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</si>
  <si>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</si>
  <si>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</si>
  <si>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DUAN JING,SHI WEILING</t>
  </si>
  <si>
    <t>退房日周结</t>
  </si>
  <si>
    <t>346.56</t>
  </si>
  <si>
    <t>RMB</t>
  </si>
  <si>
    <t>0</t>
  </si>
  <si>
    <t>0.00</t>
  </si>
  <si>
    <t>去哪儿直连（港丰）</t>
  </si>
  <si>
    <t>31</t>
  </si>
  <si>
    <t>2023-09-11 14:59:08</t>
  </si>
  <si>
    <t>汇智国际旅游发展有限公司</t>
  </si>
  <si>
    <t>直连</t>
  </si>
  <si>
    <t>韩国</t>
  </si>
  <si>
    <t>ZHONG WANQIN,HUANG CHENSONG</t>
  </si>
  <si>
    <t>296.94</t>
  </si>
  <si>
    <t>2023-09-06 13:58:06</t>
  </si>
  <si>
    <t>直采</t>
  </si>
  <si>
    <t>马来西亚</t>
  </si>
  <si>
    <t>奇德伦中心酒店 (SHA Extra Plus)</t>
  </si>
  <si>
    <t>TIAN ZHENGXI,WANG JINGJING,ZHANG FENG</t>
  </si>
  <si>
    <t>2186.40</t>
  </si>
  <si>
    <t>2023-09-13 08:03:17</t>
  </si>
  <si>
    <t>泰国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</si>
</sst>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16" sqref="I16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3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/>
      <c r="C12" s="17"/>
      <c r="F12" s="38"/>
      <c r="I12" s="38"/>
    </row>
    <row r="13" ht="15" customHeight="1" spans="1:9">
      <c r="A13" s="36" t="s">
        <v>30</v>
      </c>
      <c r="B13" s="37" t="s">
        <v>31</v>
      </c>
      <c r="C13" s="17"/>
      <c r="F13" s="38"/>
      <c r="I13" s="38"/>
    </row>
    <row r="14" ht="15" customHeight="1" spans="1:9">
      <c r="A14" s="36" t="s">
        <v>32</v>
      </c>
      <c r="B14" s="37" t="s">
        <v>33</v>
      </c>
      <c r="C14" s="17"/>
      <c r="F14" s="38"/>
      <c r="G14" s="17"/>
      <c r="H14" s="17"/>
      <c r="I14" s="38"/>
    </row>
    <row r="15" ht="15" customHeight="1" spans="1:9">
      <c r="A15" s="36" t="s">
        <v>34</v>
      </c>
      <c r="B15" s="37" t="s">
        <v>35</v>
      </c>
      <c r="C15" s="17"/>
      <c r="F15" s="38"/>
      <c r="I15" s="38"/>
    </row>
    <row r="16" ht="15" customHeight="1" spans="1:9">
      <c r="A16" s="36" t="s">
        <v>36</v>
      </c>
      <c r="B16" s="37" t="s">
        <v>37</v>
      </c>
      <c r="C16" s="17"/>
      <c r="F16" s="38"/>
      <c r="I16" s="38"/>
    </row>
    <row r="17" ht="15" customHeight="1" spans="1:6">
      <c r="A17" s="36" t="s">
        <v>38</v>
      </c>
      <c r="B17" s="37" t="s">
        <v>39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4" t="s">
        <v>60</v>
      </c>
      <c r="Y1" s="4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80</v>
      </c>
      <c r="P3" s="7" t="s">
        <v>92</v>
      </c>
      <c r="Q3" s="7"/>
      <c r="R3" s="10" t="s">
        <v>93</v>
      </c>
      <c r="S3" s="11" t="s">
        <v>19</v>
      </c>
      <c r="T3" s="7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99</v>
      </c>
      <c r="H4" s="7" t="s">
        <v>100</v>
      </c>
      <c r="I4" s="7" t="s">
        <v>76</v>
      </c>
      <c r="J4" s="7" t="s">
        <v>2</v>
      </c>
      <c r="K4" s="7" t="s">
        <v>101</v>
      </c>
      <c r="L4" s="7">
        <v>2</v>
      </c>
      <c r="M4" s="7">
        <v>2</v>
      </c>
      <c r="N4" s="7" t="s">
        <v>80</v>
      </c>
      <c r="O4" s="7" t="s">
        <v>92</v>
      </c>
      <c r="P4" s="7" t="s">
        <v>102</v>
      </c>
      <c r="Q4" s="7"/>
      <c r="R4" s="10" t="s">
        <v>103</v>
      </c>
      <c r="S4" s="11" t="s">
        <v>19</v>
      </c>
      <c r="T4" s="7"/>
      <c r="U4" s="10" t="s">
        <v>19</v>
      </c>
      <c r="V4" s="10" t="s">
        <v>103</v>
      </c>
      <c r="W4" s="11" t="s">
        <v>104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85</v>
      </c>
      <c r="AG4" t="s">
        <v>72</v>
      </c>
      <c r="AH4" t="s">
        <v>19</v>
      </c>
    </row>
    <row r="5" customHeight="1" spans="1:32">
      <c r="A5" s="9" t="s">
        <v>107</v>
      </c>
      <c r="B5" s="9"/>
      <c r="C5" s="9" t="s">
        <v>108</v>
      </c>
      <c r="D5" s="9"/>
      <c r="E5" s="9"/>
      <c r="F5" s="9"/>
      <c r="G5" s="9" t="s">
        <v>108</v>
      </c>
      <c r="H5" s="9" t="s">
        <v>108</v>
      </c>
      <c r="I5" s="9" t="s">
        <v>108</v>
      </c>
      <c r="J5" s="9" t="s">
        <v>108</v>
      </c>
      <c r="K5" s="9" t="s">
        <v>108</v>
      </c>
      <c r="L5" s="9" t="s">
        <v>108</v>
      </c>
      <c r="M5" s="9" t="s">
        <v>108</v>
      </c>
      <c r="N5" s="9" t="s">
        <v>108</v>
      </c>
      <c r="O5" s="9" t="s">
        <v>108</v>
      </c>
      <c r="P5" s="9" t="s">
        <v>108</v>
      </c>
      <c r="Q5" s="9"/>
      <c r="R5" s="12" t="s">
        <v>20</v>
      </c>
      <c r="S5" s="12" t="s">
        <v>19</v>
      </c>
      <c r="T5" s="9" t="s">
        <v>108</v>
      </c>
      <c r="U5" s="12"/>
      <c r="V5" s="12" t="s">
        <v>20</v>
      </c>
      <c r="W5" s="12" t="s">
        <v>21</v>
      </c>
      <c r="X5" s="12"/>
      <c r="Y5" s="12"/>
      <c r="Z5" s="12"/>
      <c r="AA5" s="9"/>
      <c r="AB5" s="12"/>
      <c r="AC5" s="9"/>
      <c r="AD5" s="9" t="s">
        <v>108</v>
      </c>
      <c r="AE5" s="9"/>
      <c r="AF5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109</v>
      </c>
      <c r="B1" s="4" t="s">
        <v>110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111</v>
      </c>
      <c r="H1" s="4" t="s">
        <v>112</v>
      </c>
      <c r="I1" s="4" t="s">
        <v>13</v>
      </c>
      <c r="J1" s="4" t="s">
        <v>17</v>
      </c>
      <c r="K1" s="4" t="s">
        <v>18</v>
      </c>
      <c r="L1" s="4" t="s">
        <v>113</v>
      </c>
      <c r="M1" s="4" t="s">
        <v>114</v>
      </c>
      <c r="N1" s="4" t="s">
        <v>115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2" sqref="A12:C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117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346.56</v>
      </c>
      <c r="E2" t="str">
        <f>VLOOKUP(A2,HOP!A:L,12,0)</f>
        <v>346.56</v>
      </c>
      <c r="F2" t="str">
        <f>VLOOKUP(A2,HOP!A:C,3,0)</f>
        <v>3914948</v>
      </c>
      <c r="G2">
        <f>D2-E2</f>
        <v>0</v>
      </c>
      <c r="H2" t="str">
        <f>$H$1&amp;F2</f>
        <v>，3914948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80</v>
      </c>
      <c r="C3" s="7" t="s">
        <v>92</v>
      </c>
      <c r="D3" s="3">
        <v>296.94</v>
      </c>
      <c r="E3" t="str">
        <f>VLOOKUP(A3,HOP!A:L,12,0)</f>
        <v>296.94</v>
      </c>
      <c r="F3" t="str">
        <f>VLOOKUP(A3,HOP!A:C,3,0)</f>
        <v>3890639</v>
      </c>
      <c r="G3">
        <f>D3-E3</f>
        <v>0</v>
      </c>
      <c r="H3" t="str">
        <f>$H$1&amp;F3</f>
        <v>，3890639</v>
      </c>
      <c r="I3" t="str">
        <f>VLOOKUP(A3,HOP!A:U,21,0)</f>
        <v>直采</v>
      </c>
    </row>
    <row r="4" ht="14.25" customHeight="1" spans="1:9">
      <c r="A4" s="6" t="s">
        <v>97</v>
      </c>
      <c r="B4" s="7" t="s">
        <v>92</v>
      </c>
      <c r="C4" s="7" t="s">
        <v>102</v>
      </c>
      <c r="D4" s="3">
        <v>2186.38</v>
      </c>
      <c r="E4" t="str">
        <f>VLOOKUP(A4,HOP!A:L,12,0)</f>
        <v>2186.40</v>
      </c>
      <c r="F4" t="str">
        <f>VLOOKUP(A4,HOP!A:C,3,0)</f>
        <v>3922890</v>
      </c>
      <c r="G4">
        <f>D4-E4</f>
        <v>-0.0199999999999818</v>
      </c>
      <c r="H4" t="str">
        <f>$H$1&amp;F4</f>
        <v>，3922890</v>
      </c>
      <c r="I4" t="str">
        <f>VLOOKUP(A4,HOP!A:U,21,0)</f>
        <v>直连</v>
      </c>
    </row>
    <row r="6" spans="4:4">
      <c r="D6" s="3">
        <f>SUM(D2:D5)</f>
        <v>2829.88</v>
      </c>
    </row>
    <row r="9" ht="14.25" spans="4:4">
      <c r="D9" s="8" t="s">
        <v>22</v>
      </c>
    </row>
    <row r="12" spans="1:3">
      <c r="A12" t="s">
        <v>118</v>
      </c>
      <c r="C12">
        <v>296.94</v>
      </c>
    </row>
    <row r="13" spans="1:3">
      <c r="A13" t="s">
        <v>119</v>
      </c>
      <c r="C13">
        <v>2532.94</v>
      </c>
    </row>
    <row r="14" spans="1:3">
      <c r="A14" s="5" t="s">
        <v>120</v>
      </c>
      <c r="C14">
        <f>SUM(C12:C13)</f>
        <v>2829.88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121</v>
      </c>
      <c r="B1" s="2" t="s">
        <v>122</v>
      </c>
      <c r="C1" s="2" t="s">
        <v>123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  <c r="V1" s="2" t="s">
        <v>138</v>
      </c>
    </row>
    <row r="2" s="1" customFormat="1" spans="1:22">
      <c r="A2" s="1" t="s">
        <v>69</v>
      </c>
      <c r="B2" s="1" t="s">
        <v>78</v>
      </c>
      <c r="C2" s="1" t="s">
        <v>70</v>
      </c>
      <c r="D2" s="1" t="s">
        <v>75</v>
      </c>
      <c r="E2" s="1" t="s">
        <v>139</v>
      </c>
      <c r="F2" s="1" t="s">
        <v>79</v>
      </c>
      <c r="G2" s="1" t="s">
        <v>80</v>
      </c>
      <c r="H2" s="1" t="s">
        <v>140</v>
      </c>
      <c r="I2" s="1" t="s">
        <v>141</v>
      </c>
      <c r="J2" s="1" t="s">
        <v>142</v>
      </c>
      <c r="K2" s="1" t="s">
        <v>141</v>
      </c>
      <c r="L2" s="1" t="s">
        <v>141</v>
      </c>
      <c r="M2" s="1" t="s">
        <v>143</v>
      </c>
      <c r="N2" s="1" t="s">
        <v>143</v>
      </c>
      <c r="O2" s="1" t="s">
        <v>144</v>
      </c>
      <c r="P2" s="1" t="s">
        <v>145</v>
      </c>
      <c r="Q2" s="1" t="s">
        <v>146</v>
      </c>
      <c r="R2" s="1" t="s">
        <v>147</v>
      </c>
      <c r="S2" s="1" t="s">
        <v>72</v>
      </c>
      <c r="T2" s="1" t="s">
        <v>148</v>
      </c>
      <c r="U2" s="1" t="s">
        <v>149</v>
      </c>
      <c r="V2" s="1" t="s">
        <v>150</v>
      </c>
    </row>
    <row r="3" s="1" customFormat="1" spans="1:22">
      <c r="A3" s="1" t="s">
        <v>86</v>
      </c>
      <c r="B3" s="1" t="s">
        <v>91</v>
      </c>
      <c r="C3" s="1" t="s">
        <v>87</v>
      </c>
      <c r="D3" s="1" t="s">
        <v>89</v>
      </c>
      <c r="E3" s="1" t="s">
        <v>151</v>
      </c>
      <c r="F3" s="1" t="s">
        <v>80</v>
      </c>
      <c r="G3" s="1" t="s">
        <v>92</v>
      </c>
      <c r="H3" s="1" t="s">
        <v>140</v>
      </c>
      <c r="I3" s="1" t="s">
        <v>152</v>
      </c>
      <c r="J3" s="1" t="s">
        <v>142</v>
      </c>
      <c r="K3" s="1" t="s">
        <v>152</v>
      </c>
      <c r="L3" s="1" t="s">
        <v>152</v>
      </c>
      <c r="M3" s="1" t="s">
        <v>143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153</v>
      </c>
      <c r="S3" s="1" t="s">
        <v>72</v>
      </c>
      <c r="T3" s="1" t="s">
        <v>148</v>
      </c>
      <c r="U3" s="1" t="s">
        <v>154</v>
      </c>
      <c r="V3" s="1" t="s">
        <v>155</v>
      </c>
    </row>
    <row r="4" s="1" customFormat="1" spans="1:22">
      <c r="A4" s="1" t="s">
        <v>97</v>
      </c>
      <c r="B4" s="1" t="s">
        <v>80</v>
      </c>
      <c r="C4" s="1" t="s">
        <v>98</v>
      </c>
      <c r="D4" s="1" t="s">
        <v>156</v>
      </c>
      <c r="E4" s="1" t="s">
        <v>157</v>
      </c>
      <c r="F4" s="1" t="s">
        <v>92</v>
      </c>
      <c r="G4" s="1" t="s">
        <v>102</v>
      </c>
      <c r="H4" s="1" t="s">
        <v>140</v>
      </c>
      <c r="I4" s="1" t="s">
        <v>158</v>
      </c>
      <c r="J4" s="1" t="s">
        <v>142</v>
      </c>
      <c r="K4" s="1" t="s">
        <v>158</v>
      </c>
      <c r="L4" s="1" t="s">
        <v>158</v>
      </c>
      <c r="M4" s="1" t="s">
        <v>143</v>
      </c>
      <c r="N4" s="1" t="s">
        <v>143</v>
      </c>
      <c r="O4" s="1" t="s">
        <v>144</v>
      </c>
      <c r="P4" s="1" t="s">
        <v>145</v>
      </c>
      <c r="Q4" s="1" t="s">
        <v>146</v>
      </c>
      <c r="R4" s="1" t="s">
        <v>159</v>
      </c>
      <c r="S4" s="1" t="s">
        <v>72</v>
      </c>
      <c r="T4" s="1" t="s">
        <v>148</v>
      </c>
      <c r="U4" s="1" t="s">
        <v>149</v>
      </c>
      <c r="V4" s="1" t="s">
        <v>160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2023-09-19T02:23:35Z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5988D0CD43F743EE8D6618D92952A836_12</vt:lpwstr>
  </property>
</Properties>
</file>