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<sst xmlns="http://schemas.openxmlformats.org/spreadsheetml/2006/main" count="265" uniqueCount="145">
  <si>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</si>
  <si>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</si>
  <si>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</si>
  <si>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</si>
  <si>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</si>
  <si>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</si>
  <si>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</si>
  <si>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</si>
  <si>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</si>
  <si>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</si>
  <si>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</si>
  <si>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</si>
  <si>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</si>
  <si>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</si>
  <si>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</si>
  <si>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</si>
  <si>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</si>
  <si>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</si>
  <si>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</si>
  <si>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</si>
  <si>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</si>
  <si>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</si>
  <si>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</si>
  <si>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</si>
  <si>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</si>
  <si>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999225578367442	</t>
  </si>
  <si>
    <t>Ctrip</t>
  </si>
  <si>
    <t>正常</t>
  </si>
  <si>
    <t>[普吉岛]普吉岛科莫雅姆度假村(COMO Point Yamu, Phuket)(7240984)</t>
  </si>
  <si>
    <t>海湾套房(至少连住2晚及以上)&lt;早餐&gt;</t>
  </si>
  <si>
    <t>USD</t>
  </si>
  <si>
    <t>HUSAIN/MURTAJA</t>
  </si>
  <si>
    <t>CA6352230925USD-W</t>
  </si>
  <si>
    <t>未提现</t>
  </si>
  <si>
    <t>携程开票</t>
  </si>
  <si>
    <t xml:space="preserve">3683641	</t>
  </si>
  <si>
    <t xml:space="preserve">1322838	</t>
  </si>
  <si>
    <t xml:space="preserve">999225887532963	</t>
  </si>
  <si>
    <t>[曼谷]曼谷素坤逸航站 21 中心酒店(Grande Centre Point Hotel Terminal 21)(8628098)</t>
  </si>
  <si>
    <t>豪华尊贵房(至少连住2晚及以上)</t>
  </si>
  <si>
    <t>Kline/Neravan</t>
  </si>
  <si>
    <t xml:space="preserve">3747598	</t>
  </si>
  <si>
    <t xml:space="preserve">443225	</t>
  </si>
  <si>
    <t xml:space="preserve">999225934190427	</t>
  </si>
  <si>
    <t>[新加坡]波仕酒店(Hotel Boss)(8207122)</t>
  </si>
  <si>
    <t>尊贵房-带阳台(至少连住2晚及以上)</t>
  </si>
  <si>
    <t>WEI/CHEN,XU/JUAN</t>
  </si>
  <si>
    <t xml:space="preserve">3756310	</t>
  </si>
  <si>
    <t xml:space="preserve">307126014	</t>
  </si>
  <si>
    <t xml:space="preserve">999226069185984	</t>
  </si>
  <si>
    <t>至尊豪华房(至少连住2晚及以上)&lt;早餐&gt;</t>
  </si>
  <si>
    <t>Oh/Jieun</t>
  </si>
  <si>
    <t xml:space="preserve">3788638	</t>
  </si>
  <si>
    <t xml:space="preserve">	</t>
  </si>
  <si>
    <t>取消</t>
  </si>
  <si>
    <t xml:space="preserve">999226713680691	</t>
  </si>
  <si>
    <t>至尊套房(至少连住2晚及以上)</t>
  </si>
  <si>
    <t>YANG/JIHAK</t>
  </si>
  <si>
    <t xml:space="preserve">3902706	</t>
  </si>
  <si>
    <t xml:space="preserve">450075	</t>
  </si>
  <si>
    <t xml:space="preserve">999226732623369	</t>
  </si>
  <si>
    <t>至尊套房(至少连住2晚及以上)&lt;早餐&gt;</t>
  </si>
  <si>
    <t>WU/QING,JIN/FANGHUA</t>
  </si>
  <si>
    <t xml:space="preserve">3909466	</t>
  </si>
  <si>
    <t xml:space="preserve">450252	</t>
  </si>
  <si>
    <t>，</t>
  </si>
  <si>
    <r>
      <rPr>
        <sz val="10.5"/>
        <color rgb="FF333333"/>
        <rFont val="Helvetica"/>
        <charset val="134"/>
      </rPr>
      <t>A230925104752481</t>
    </r>
  </si>
  <si>
    <r>
      <rPr>
        <sz val="9"/>
        <color rgb="FFFF0000"/>
        <rFont val="Segoe UI"/>
        <charset val="134"/>
      </rPr>
      <t>USD / THB 当前参考汇率: 35.964</t>
    </r>
  </si>
  <si>
    <r>
      <t>总计：</t>
    </r>
    <r>
      <rPr>
        <sz val="9"/>
        <color rgb="FF333333"/>
        <rFont val="Segoe UI"/>
        <charset val="134"/>
      </rPr>
      <t>3764.56 USD/135388.64 THB</t>
    </r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</si>
  <si>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</si>
  <si>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</si>
  <si>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</si>
  <si>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</si>
  <si>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</si>
  <si>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</si>
  <si>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</si>
  <si>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</si>
  <si>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</si>
  <si>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</si>
  <si>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</si>
  <si>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</si>
  <si>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</si>
  <si>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</si>
  <si>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</si>
  <si>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</si>
  <si>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</si>
  <si>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</si>
  <si>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</si>
  <si>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2023-09-10</t>
  </si>
  <si>
    <t>3909466</t>
  </si>
  <si>
    <t>曼谷素坤逸航站 21 中心酒店</t>
  </si>
  <si>
    <t>WU QING,JIN FANGHUA</t>
  </si>
  <si>
    <t>2023-09-17</t>
  </si>
  <si>
    <t>2023-09-21</t>
  </si>
  <si>
    <t>退房日周结</t>
  </si>
  <si>
    <t>5880.01</t>
  </si>
  <si>
    <t>798.60</t>
  </si>
  <si>
    <t>0</t>
  </si>
  <si>
    <t>0.00</t>
  </si>
  <si>
    <t>携程国际直连(CIT)</t>
  </si>
  <si>
    <t>01.011176</t>
  </si>
  <si>
    <t>2023-09-10 17:08:57</t>
  </si>
  <si>
    <t>否</t>
  </si>
  <si>
    <t>CIT(Thailand) CO,. Ltd</t>
  </si>
  <si>
    <t>直采</t>
  </si>
  <si>
    <t>泰国</t>
  </si>
  <si>
    <t>2023-09-08</t>
  </si>
  <si>
    <t>3902706</t>
  </si>
  <si>
    <t>YANG JIHAK</t>
  </si>
  <si>
    <t>2023-09-14</t>
  </si>
  <si>
    <t>2023-09-18</t>
  </si>
  <si>
    <t>5068.97</t>
  </si>
  <si>
    <t>689.90</t>
  </si>
  <si>
    <t>2023-09-09 12:33:28</t>
  </si>
  <si>
    <t>2023-08-16</t>
  </si>
  <si>
    <t>3788638</t>
  </si>
  <si>
    <t>Oh Jieun</t>
  </si>
  <si>
    <t>2023-09-20</t>
  </si>
  <si>
    <t>2023-09-23</t>
  </si>
  <si>
    <t>6895.99</t>
  </si>
  <si>
    <t>944.10</t>
  </si>
  <si>
    <t>2023-08-16 14:49:17</t>
  </si>
  <si>
    <t>2023-08-09</t>
  </si>
  <si>
    <t>3756310</t>
  </si>
  <si>
    <t>新加坡庄家大酒店</t>
  </si>
  <si>
    <t>WEI CHEN,XU JUAN</t>
  </si>
  <si>
    <t>2023-09-15</t>
  </si>
  <si>
    <t>4944.10</t>
  </si>
  <si>
    <t>683.34</t>
  </si>
  <si>
    <t>2023-08-11 22:19:43</t>
  </si>
  <si>
    <t>新加坡</t>
  </si>
  <si>
    <t>2023-08-07</t>
  </si>
  <si>
    <t>3747598</t>
  </si>
  <si>
    <t>LEE KOK KUAN,TEO VERENA SIOK CHENG</t>
  </si>
  <si>
    <t>2023-09-19</t>
  </si>
  <si>
    <t>2023-09-22</t>
  </si>
  <si>
    <t>2023-09-17 11:46:06</t>
  </si>
  <si>
    <t>2023-07-25</t>
  </si>
  <si>
    <t>3683641</t>
  </si>
  <si>
    <t>普吉岛科莫雅姆度假村</t>
  </si>
  <si>
    <t>HUSAIN MURTAJA</t>
  </si>
  <si>
    <t>2023-09-24</t>
  </si>
  <si>
    <t>4670.96</t>
  </si>
  <si>
    <t>648.60</t>
  </si>
  <si>
    <t>2023-07-31 12:46:57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</si>
</sst>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9"/>
      <color rgb="FFFF0000"/>
      <name val="Segoe UI"/>
      <charset val="134"/>
    </font>
    <font>
      <sz val="9"/>
      <color rgb="FF333333"/>
      <name val="宋体"/>
      <charset val="134"/>
    </font>
    <font>
      <sz val="9"/>
      <color rgb="FF333333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45190</v>
      </c>
      <c r="G2" s="7">
        <v>45193</v>
      </c>
      <c r="H2" s="5">
        <v>1</v>
      </c>
      <c r="I2" s="5">
        <v>3</v>
      </c>
      <c r="J2" s="5">
        <v>3</v>
      </c>
      <c r="K2" s="5" t="s">
        <v>30</v>
      </c>
      <c r="L2" s="5">
        <v>648.6</v>
      </c>
      <c r="M2" s="5">
        <v>648.6</v>
      </c>
      <c r="N2" s="5" t="s">
        <v>31</v>
      </c>
      <c r="O2" s="5" t="s">
        <v>32</v>
      </c>
      <c r="P2" s="5" t="s">
        <v>33</v>
      </c>
      <c r="Q2" s="5">
        <v>0</v>
      </c>
      <c r="R2" s="12">
        <v>45132</v>
      </c>
      <c r="S2" s="7">
        <v>45194</v>
      </c>
      <c r="T2" s="5" t="s">
        <v>34</v>
      </c>
      <c r="U2" s="5">
        <v>648.6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45188</v>
      </c>
      <c r="G3" s="7">
        <v>45192</v>
      </c>
      <c r="H3" s="5">
        <v>1</v>
      </c>
      <c r="I3" s="5">
        <v>4</v>
      </c>
      <c r="J3" s="5">
        <v>4</v>
      </c>
      <c r="K3" s="5" t="s">
        <v>30</v>
      </c>
      <c r="L3" s="5">
        <v>535.04</v>
      </c>
      <c r="M3" s="5">
        <v>535.04</v>
      </c>
      <c r="N3" s="5" t="s">
        <v>40</v>
      </c>
      <c r="O3" s="5" t="s">
        <v>32</v>
      </c>
      <c r="P3" s="5" t="s">
        <v>33</v>
      </c>
      <c r="Q3" s="5">
        <v>0</v>
      </c>
      <c r="R3" s="12">
        <v>45145.0000115741</v>
      </c>
      <c r="S3" s="7">
        <v>45194</v>
      </c>
      <c r="T3" s="5" t="s">
        <v>34</v>
      </c>
      <c r="U3" s="5">
        <v>535.04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45184</v>
      </c>
      <c r="G4" s="7">
        <v>45187</v>
      </c>
      <c r="H4" s="5">
        <v>1</v>
      </c>
      <c r="I4" s="5">
        <v>3</v>
      </c>
      <c r="J4" s="5">
        <v>3</v>
      </c>
      <c r="K4" s="5" t="s">
        <v>30</v>
      </c>
      <c r="L4" s="5">
        <v>683.34</v>
      </c>
      <c r="M4" s="5">
        <v>683.34</v>
      </c>
      <c r="N4" s="5" t="s">
        <v>46</v>
      </c>
      <c r="O4" s="5" t="s">
        <v>32</v>
      </c>
      <c r="P4" s="5" t="s">
        <v>33</v>
      </c>
      <c r="Q4" s="5">
        <v>0</v>
      </c>
      <c r="R4" s="12">
        <v>45147.0000115741</v>
      </c>
      <c r="S4" s="7">
        <v>45194</v>
      </c>
      <c r="T4" s="5" t="s">
        <v>34</v>
      </c>
      <c r="U4" s="5">
        <v>683.34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38</v>
      </c>
      <c r="E5" s="5" t="s">
        <v>50</v>
      </c>
      <c r="F5" s="7">
        <v>45189</v>
      </c>
      <c r="G5" s="7">
        <v>45192</v>
      </c>
      <c r="H5" s="5">
        <v>2</v>
      </c>
      <c r="I5" s="5">
        <v>3</v>
      </c>
      <c r="J5" s="5">
        <v>6</v>
      </c>
      <c r="K5" s="5" t="s">
        <v>30</v>
      </c>
      <c r="L5" s="5">
        <v>944.12</v>
      </c>
      <c r="M5" s="5">
        <v>944.12</v>
      </c>
      <c r="N5" s="5" t="s">
        <v>51</v>
      </c>
      <c r="O5" s="5" t="s">
        <v>32</v>
      </c>
      <c r="P5" s="5" t="s">
        <v>33</v>
      </c>
      <c r="Q5" s="5">
        <v>0</v>
      </c>
      <c r="R5" s="12">
        <v>45154.0000115741</v>
      </c>
      <c r="S5" s="7">
        <v>45194</v>
      </c>
      <c r="T5" s="5" t="s">
        <v>34</v>
      </c>
      <c r="U5" s="5">
        <v>944.12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37</v>
      </c>
      <c r="B6" s="5" t="s">
        <v>26</v>
      </c>
      <c r="C6" s="5" t="s">
        <v>54</v>
      </c>
      <c r="D6" s="5" t="s">
        <v>38</v>
      </c>
      <c r="E6" s="5" t="s">
        <v>39</v>
      </c>
      <c r="F6" s="7">
        <v>45188</v>
      </c>
      <c r="G6" s="7">
        <v>45192</v>
      </c>
      <c r="H6" s="5">
        <v>1</v>
      </c>
      <c r="I6" s="5">
        <v>4</v>
      </c>
      <c r="J6" s="5">
        <v>4</v>
      </c>
      <c r="K6" s="5" t="s">
        <v>30</v>
      </c>
      <c r="L6" s="5">
        <v>-535.04</v>
      </c>
      <c r="M6" s="5">
        <v>-535.04</v>
      </c>
      <c r="N6" s="5" t="s">
        <v>40</v>
      </c>
      <c r="O6" s="5" t="s">
        <v>32</v>
      </c>
      <c r="P6" s="5" t="s">
        <v>33</v>
      </c>
      <c r="Q6" s="5">
        <v>0</v>
      </c>
      <c r="R6" s="12">
        <v>45145.0000115741</v>
      </c>
      <c r="S6" s="7">
        <v>45194</v>
      </c>
      <c r="T6" s="5" t="s">
        <v>34</v>
      </c>
      <c r="U6" s="5">
        <v>-535.04</v>
      </c>
      <c r="V6" s="5">
        <v>0</v>
      </c>
      <c r="W6" s="5">
        <v>0</v>
      </c>
      <c r="X6" s="5" t="s">
        <v>41</v>
      </c>
      <c r="Y6" s="5" t="s">
        <v>42</v>
      </c>
    </row>
    <row r="7" s="5" customFormat="1" spans="1:25">
      <c r="A7" s="5" t="s">
        <v>55</v>
      </c>
      <c r="B7" s="5" t="s">
        <v>26</v>
      </c>
      <c r="C7" s="5" t="s">
        <v>27</v>
      </c>
      <c r="D7" s="5" t="s">
        <v>38</v>
      </c>
      <c r="E7" s="5" t="s">
        <v>56</v>
      </c>
      <c r="F7" s="7">
        <v>45183</v>
      </c>
      <c r="G7" s="7">
        <v>45187</v>
      </c>
      <c r="H7" s="5">
        <v>1</v>
      </c>
      <c r="I7" s="5">
        <v>4</v>
      </c>
      <c r="J7" s="5">
        <v>4</v>
      </c>
      <c r="K7" s="5" t="s">
        <v>30</v>
      </c>
      <c r="L7" s="5">
        <v>689.9</v>
      </c>
      <c r="M7" s="5">
        <v>689.9</v>
      </c>
      <c r="N7" s="5" t="s">
        <v>57</v>
      </c>
      <c r="O7" s="5" t="s">
        <v>32</v>
      </c>
      <c r="P7" s="5" t="s">
        <v>33</v>
      </c>
      <c r="Q7" s="5">
        <v>0</v>
      </c>
      <c r="R7" s="12">
        <v>45177</v>
      </c>
      <c r="S7" s="7">
        <v>45194</v>
      </c>
      <c r="T7" s="5" t="s">
        <v>34</v>
      </c>
      <c r="U7" s="5">
        <v>689.9</v>
      </c>
      <c r="V7" s="5">
        <v>0</v>
      </c>
      <c r="W7" s="5">
        <v>0</v>
      </c>
      <c r="X7" s="5" t="s">
        <v>58</v>
      </c>
      <c r="Y7" s="5" t="s">
        <v>59</v>
      </c>
    </row>
    <row r="8" s="5" customFormat="1" spans="1:25">
      <c r="A8" s="5" t="s">
        <v>60</v>
      </c>
      <c r="B8" s="5" t="s">
        <v>26</v>
      </c>
      <c r="C8" s="5" t="s">
        <v>27</v>
      </c>
      <c r="D8" s="5" t="s">
        <v>38</v>
      </c>
      <c r="E8" s="5" t="s">
        <v>61</v>
      </c>
      <c r="F8" s="7">
        <v>45186</v>
      </c>
      <c r="G8" s="7">
        <v>45190</v>
      </c>
      <c r="H8" s="5">
        <v>1</v>
      </c>
      <c r="I8" s="5">
        <v>4</v>
      </c>
      <c r="J8" s="5">
        <v>4</v>
      </c>
      <c r="K8" s="5" t="s">
        <v>30</v>
      </c>
      <c r="L8" s="5">
        <v>798.6</v>
      </c>
      <c r="M8" s="5">
        <v>798.6</v>
      </c>
      <c r="N8" s="5" t="s">
        <v>62</v>
      </c>
      <c r="O8" s="5" t="s">
        <v>32</v>
      </c>
      <c r="P8" s="5" t="s">
        <v>33</v>
      </c>
      <c r="Q8" s="5">
        <v>0</v>
      </c>
      <c r="R8" s="12">
        <v>45179.0000115741</v>
      </c>
      <c r="S8" s="7">
        <v>45194</v>
      </c>
      <c r="T8" s="5" t="s">
        <v>34</v>
      </c>
      <c r="U8" s="5">
        <v>798.6</v>
      </c>
      <c r="V8" s="5">
        <v>0</v>
      </c>
      <c r="W8" s="5">
        <v>0</v>
      </c>
      <c r="X8" s="5" t="s">
        <v>63</v>
      </c>
      <c r="Y8" s="5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4" sqref="A14:C16"/>
    </sheetView>
  </sheetViews>
  <sheetFormatPr defaultColWidth="9" defaultRowHeight="13.5"/>
  <cols>
    <col min="1" max="1" width="12.625" style="5"/>
    <col min="2" max="3" width="10.375" style="5"/>
    <col min="4" max="6" width="9" style="5"/>
    <col min="7" max="7" width="10.375" style="5"/>
    <col min="8" max="1636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65</v>
      </c>
    </row>
    <row r="2" s="5" customFormat="1" spans="1:9">
      <c r="A2" s="6">
        <v>999225578367442</v>
      </c>
      <c r="B2" s="7">
        <v>45190</v>
      </c>
      <c r="C2" s="7">
        <v>45193</v>
      </c>
      <c r="D2" s="5">
        <v>648.6</v>
      </c>
      <c r="E2" s="5" t="str">
        <f>VLOOKUP(A2,hop!A:L,12,0)</f>
        <v>648.60</v>
      </c>
      <c r="F2" s="5" t="str">
        <f>VLOOKUP(A2,hop!A:C,3,0)</f>
        <v>3683641</v>
      </c>
      <c r="G2" s="5">
        <f>D2-E2</f>
        <v>0</v>
      </c>
      <c r="H2" s="5" t="str">
        <f>$H$1&amp;F2</f>
        <v>，3683641</v>
      </c>
      <c r="I2" s="5" t="str">
        <f>VLOOKUP(A2,hop!A:U,21,0)</f>
        <v>直采</v>
      </c>
    </row>
    <row r="3" s="5" customFormat="1" hidden="1" spans="1:9">
      <c r="A3" s="6">
        <v>999225887532963</v>
      </c>
      <c r="B3" s="7">
        <v>45188</v>
      </c>
      <c r="C3" s="7">
        <v>45192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>D3-E3</f>
        <v>#N/A</v>
      </c>
      <c r="H3" s="5" t="e">
        <f>$H$1&amp;F3</f>
        <v>#N/A</v>
      </c>
      <c r="I3" s="5" t="e">
        <f>VLOOKUP(A3,hop!A:U,21,0)</f>
        <v>#N/A</v>
      </c>
    </row>
    <row r="4" s="5" customFormat="1" spans="1:9">
      <c r="A4" s="6">
        <v>999225934190427</v>
      </c>
      <c r="B4" s="7">
        <v>45184</v>
      </c>
      <c r="C4" s="7">
        <v>45187</v>
      </c>
      <c r="D4" s="5">
        <v>683.34</v>
      </c>
      <c r="E4" s="5" t="str">
        <f>VLOOKUP(A4,hop!A:L,12,0)</f>
        <v>683.34</v>
      </c>
      <c r="F4" s="5" t="str">
        <f>VLOOKUP(A4,hop!A:C,3,0)</f>
        <v>3756310</v>
      </c>
      <c r="G4" s="5">
        <f>D4-E4</f>
        <v>0</v>
      </c>
      <c r="H4" s="5" t="str">
        <f>$H$1&amp;F4</f>
        <v>，3756310</v>
      </c>
      <c r="I4" s="5" t="str">
        <f>VLOOKUP(A4,hop!A:U,21,0)</f>
        <v>直采</v>
      </c>
    </row>
    <row r="5" s="5" customFormat="1" spans="1:9">
      <c r="A5" s="6">
        <v>999226069185984</v>
      </c>
      <c r="B5" s="7">
        <v>45189</v>
      </c>
      <c r="C5" s="7">
        <v>45192</v>
      </c>
      <c r="D5" s="5">
        <v>944.12</v>
      </c>
      <c r="E5" s="5" t="str">
        <f>VLOOKUP(A5,hop!A:L,12,0)</f>
        <v>944.10</v>
      </c>
      <c r="F5" s="5" t="str">
        <f>VLOOKUP(A5,hop!A:C,3,0)</f>
        <v>3788638</v>
      </c>
      <c r="G5" s="5">
        <f>D5-E5</f>
        <v>0.0199999999999818</v>
      </c>
      <c r="H5" s="5" t="str">
        <f>$H$1&amp;F5</f>
        <v>，3788638</v>
      </c>
      <c r="I5" s="5" t="str">
        <f>VLOOKUP(A5,hop!A:U,21,0)</f>
        <v>直采</v>
      </c>
    </row>
    <row r="6" s="5" customFormat="1" spans="1:9">
      <c r="A6" s="6">
        <v>999226713680691</v>
      </c>
      <c r="B6" s="7">
        <v>45183</v>
      </c>
      <c r="C6" s="7">
        <v>45187</v>
      </c>
      <c r="D6" s="5">
        <v>689.9</v>
      </c>
      <c r="E6" s="5" t="str">
        <f>VLOOKUP(A6,hop!A:L,12,0)</f>
        <v>689.90</v>
      </c>
      <c r="F6" s="5" t="str">
        <f>VLOOKUP(A6,hop!A:C,3,0)</f>
        <v>3902706</v>
      </c>
      <c r="G6" s="5">
        <f>D6-E6</f>
        <v>0</v>
      </c>
      <c r="H6" s="5" t="str">
        <f>$H$1&amp;F6</f>
        <v>，3902706</v>
      </c>
      <c r="I6" s="5" t="str">
        <f>VLOOKUP(A6,hop!A:U,21,0)</f>
        <v>直采</v>
      </c>
    </row>
    <row r="7" s="5" customFormat="1" spans="1:9">
      <c r="A7" s="6">
        <v>999226732623369</v>
      </c>
      <c r="B7" s="7">
        <v>45186</v>
      </c>
      <c r="C7" s="7">
        <v>45190</v>
      </c>
      <c r="D7" s="5">
        <v>798.6</v>
      </c>
      <c r="E7" s="5" t="str">
        <f>VLOOKUP(A7,hop!A:L,12,0)</f>
        <v>798.60</v>
      </c>
      <c r="F7" s="5" t="str">
        <f>VLOOKUP(A7,hop!A:C,3,0)</f>
        <v>3909466</v>
      </c>
      <c r="G7" s="5">
        <f>D7-E7</f>
        <v>0</v>
      </c>
      <c r="H7" s="5" t="str">
        <f>$H$1&amp;F7</f>
        <v>，3909466</v>
      </c>
      <c r="I7" s="5" t="str">
        <f>VLOOKUP(A7,hop!A:U,21,0)</f>
        <v>直采</v>
      </c>
    </row>
    <row r="9" spans="4:4">
      <c r="D9" s="5">
        <f>SUM(D2:D8)</f>
        <v>3764.56</v>
      </c>
    </row>
    <row r="14" spans="1:3">
      <c r="A14" s="8" t="s">
        <v>66</v>
      </c>
      <c r="B14" s="5">
        <v>3764.56</v>
      </c>
      <c r="C14" s="5">
        <v>135388.64</v>
      </c>
    </row>
    <row r="15" spans="1:1">
      <c r="A15" s="9" t="s">
        <v>67</v>
      </c>
    </row>
    <row r="16" spans="1:1">
      <c r="A16" s="10" t="s">
        <v>68</v>
      </c>
    </row>
    <row r="17" spans="1:1">
      <c r="A17" s="11"/>
    </row>
  </sheetData>
  <autoFilter ref="A1:I7">
    <filterColumn colId="3">
      <filters>
        <filter val="944.12"/>
        <filter val="683.34"/>
        <filter val="648.6"/>
        <filter val="798.6"/>
        <filter val="689.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B16" sqref="B16"/>
    </sheetView>
  </sheetViews>
  <sheetFormatPr defaultColWidth="8" defaultRowHeight="12.75" outlineLevelRow="6"/>
  <cols>
    <col min="1" max="1" width="34.6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999226732623369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30</v>
      </c>
      <c r="K2" s="1" t="s">
        <v>96</v>
      </c>
      <c r="L2" s="1" t="s">
        <v>96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999226713680691</v>
      </c>
      <c r="B3" s="1" t="s">
        <v>106</v>
      </c>
      <c r="C3" s="1" t="s">
        <v>107</v>
      </c>
      <c r="D3" s="1" t="s">
        <v>90</v>
      </c>
      <c r="E3" s="1" t="s">
        <v>108</v>
      </c>
      <c r="F3" s="1" t="s">
        <v>109</v>
      </c>
      <c r="G3" s="1" t="s">
        <v>110</v>
      </c>
      <c r="H3" s="1" t="s">
        <v>94</v>
      </c>
      <c r="I3" s="1" t="s">
        <v>111</v>
      </c>
      <c r="J3" s="1" t="s">
        <v>30</v>
      </c>
      <c r="K3" s="1" t="s">
        <v>112</v>
      </c>
      <c r="L3" s="1" t="s">
        <v>112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113</v>
      </c>
      <c r="S3" s="1" t="s">
        <v>102</v>
      </c>
      <c r="T3" s="1" t="s">
        <v>103</v>
      </c>
      <c r="U3" s="1" t="s">
        <v>104</v>
      </c>
      <c r="V3" s="1" t="s">
        <v>105</v>
      </c>
    </row>
    <row r="4" s="1" customFormat="1" spans="1:22">
      <c r="A4" s="3">
        <v>999226069185984</v>
      </c>
      <c r="B4" s="1" t="s">
        <v>114</v>
      </c>
      <c r="C4" s="1" t="s">
        <v>115</v>
      </c>
      <c r="D4" s="1" t="s">
        <v>90</v>
      </c>
      <c r="E4" s="1" t="s">
        <v>116</v>
      </c>
      <c r="F4" s="1" t="s">
        <v>117</v>
      </c>
      <c r="G4" s="1" t="s">
        <v>118</v>
      </c>
      <c r="H4" s="1" t="s">
        <v>94</v>
      </c>
      <c r="I4" s="1" t="s">
        <v>119</v>
      </c>
      <c r="J4" s="1" t="s">
        <v>30</v>
      </c>
      <c r="K4" s="1" t="s">
        <v>120</v>
      </c>
      <c r="L4" s="1" t="s">
        <v>120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121</v>
      </c>
      <c r="S4" s="1" t="s">
        <v>102</v>
      </c>
      <c r="T4" s="1" t="s">
        <v>103</v>
      </c>
      <c r="U4" s="1" t="s">
        <v>104</v>
      </c>
      <c r="V4" s="1" t="s">
        <v>105</v>
      </c>
    </row>
    <row r="5" s="1" customFormat="1" spans="1:22">
      <c r="A5" s="3">
        <v>999225934190427</v>
      </c>
      <c r="B5" s="1" t="s">
        <v>122</v>
      </c>
      <c r="C5" s="1" t="s">
        <v>123</v>
      </c>
      <c r="D5" s="1" t="s">
        <v>124</v>
      </c>
      <c r="E5" s="1" t="s">
        <v>125</v>
      </c>
      <c r="F5" s="1" t="s">
        <v>126</v>
      </c>
      <c r="G5" s="1" t="s">
        <v>110</v>
      </c>
      <c r="H5" s="1" t="s">
        <v>94</v>
      </c>
      <c r="I5" s="1" t="s">
        <v>127</v>
      </c>
      <c r="J5" s="1" t="s">
        <v>30</v>
      </c>
      <c r="K5" s="1" t="s">
        <v>128</v>
      </c>
      <c r="L5" s="1" t="s">
        <v>128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129</v>
      </c>
      <c r="S5" s="1" t="s">
        <v>102</v>
      </c>
      <c r="T5" s="1" t="s">
        <v>103</v>
      </c>
      <c r="U5" s="1" t="s">
        <v>104</v>
      </c>
      <c r="V5" s="1" t="s">
        <v>130</v>
      </c>
    </row>
    <row r="6" s="1" customFormat="1" spans="1:22">
      <c r="A6" s="4">
        <v>9.99225887532963e+29</v>
      </c>
      <c r="B6" s="1" t="s">
        <v>131</v>
      </c>
      <c r="C6" s="1" t="s">
        <v>132</v>
      </c>
      <c r="D6" s="1" t="s">
        <v>90</v>
      </c>
      <c r="E6" s="1" t="s">
        <v>133</v>
      </c>
      <c r="F6" s="1" t="s">
        <v>134</v>
      </c>
      <c r="G6" s="1" t="s">
        <v>135</v>
      </c>
      <c r="H6" s="1" t="s">
        <v>94</v>
      </c>
      <c r="I6" s="1" t="s">
        <v>98</v>
      </c>
      <c r="J6" s="1" t="s">
        <v>30</v>
      </c>
      <c r="K6" s="1" t="s">
        <v>98</v>
      </c>
      <c r="L6" s="1" t="s">
        <v>98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136</v>
      </c>
      <c r="S6" s="1" t="s">
        <v>102</v>
      </c>
      <c r="T6" s="1" t="s">
        <v>103</v>
      </c>
      <c r="U6" s="1" t="s">
        <v>104</v>
      </c>
      <c r="V6" s="1" t="s">
        <v>105</v>
      </c>
    </row>
    <row r="7" s="1" customFormat="1" spans="1:22">
      <c r="A7" s="3">
        <v>999225578367442</v>
      </c>
      <c r="B7" s="1" t="s">
        <v>137</v>
      </c>
      <c r="C7" s="1" t="s">
        <v>138</v>
      </c>
      <c r="D7" s="1" t="s">
        <v>139</v>
      </c>
      <c r="E7" s="1" t="s">
        <v>140</v>
      </c>
      <c r="F7" s="1" t="s">
        <v>93</v>
      </c>
      <c r="G7" s="1" t="s">
        <v>141</v>
      </c>
      <c r="H7" s="1" t="s">
        <v>94</v>
      </c>
      <c r="I7" s="1" t="s">
        <v>142</v>
      </c>
      <c r="J7" s="1" t="s">
        <v>30</v>
      </c>
      <c r="K7" s="1" t="s">
        <v>143</v>
      </c>
      <c r="L7" s="1" t="s">
        <v>143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144</v>
      </c>
      <c r="S7" s="1" t="s">
        <v>102</v>
      </c>
      <c r="T7" s="1" t="s">
        <v>103</v>
      </c>
      <c r="U7" s="1" t="s">
        <v>104</v>
      </c>
      <c r="V7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2023-09-25T02:54:59Z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