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<sst xmlns="http://schemas.openxmlformats.org/spreadsheetml/2006/main" count="382" uniqueCount="167">
  <si>
    <t>去哪儿网酒店预付对账单</t>
  </si>
  <si>
    <t>供应商名称：</t>
  </si>
  <si>
    <t>港丰国际</t>
  </si>
  <si>
    <t>结算周期：</t>
  </si>
  <si>
    <t>2023-09-18至2023-09-24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</si>
  <si>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</si>
  <si>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</si>
  <si>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</si>
  <si>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</si>
  <si>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</si>
  <si>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</si>
  <si>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</si>
  <si>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</si>
  <si>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</si>
  <si>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</si>
  <si>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</si>
  <si>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</si>
  <si>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</si>
  <si>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</si>
  <si>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</si>
  <si>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¥13,423.00</t>
  </si>
  <si>
    <t>¥2,850.00</t>
  </si>
  <si>
    <t>¥1,398.95</t>
  </si>
  <si>
    <t>¥9,174.05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</si>
  <si>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</si>
  <si>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</si>
  <si>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</si>
  <si>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</si>
  <si>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</si>
  <si>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</si>
  <si>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</si>
  <si>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</si>
  <si>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</si>
  <si>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</si>
  <si>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</si>
  <si>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</si>
  <si>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</si>
  <si>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</si>
  <si>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</si>
  <si>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</si>
  <si>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</si>
  <si>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</si>
  <si>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</si>
  <si>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</si>
  <si>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</si>
  <si>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</si>
  <si>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</si>
  <si>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</si>
  <si>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</si>
  <si>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</si>
  <si>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</si>
  <si>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</si>
  <si>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</si>
  <si>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</si>
  <si>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</si>
  <si>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</si>
  <si>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</si>
  <si>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</si>
  <si>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</si>
  <si>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</si>
  <si>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</si>
  <si>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</si>
  <si>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</si>
  <si>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</si>
  <si>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</si>
  <si>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</si>
  <si>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</si>
  <si>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</si>
  <si>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</si>
  <si>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</si>
  <si>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703466184784</t>
  </si>
  <si>
    <t>3837391</t>
  </si>
  <si>
    <t>酒店预付</t>
  </si>
  <si>
    <t>否</t>
  </si>
  <si>
    <t>普通</t>
  </si>
  <si>
    <t>221948306</t>
  </si>
  <si>
    <t>富荟土瓜湾酒店</t>
  </si>
  <si>
    <t>1619975</t>
  </si>
  <si>
    <t>WAN/JIA|WANG/RUIXUE</t>
  </si>
  <si>
    <t>2023-08-26</t>
  </si>
  <si>
    <t>2023-09-16</t>
  </si>
  <si>
    <t>2023-09-18</t>
  </si>
  <si>
    <t>¥1,358.00</t>
  </si>
  <si>
    <t>¥252.86</t>
  </si>
  <si>
    <t>¥1,105.14</t>
  </si>
  <si>
    <t>iPlus Room</t>
  </si>
  <si>
    <t>WEBSITE</t>
  </si>
  <si>
    <t>703463721338</t>
  </si>
  <si>
    <t>3824392</t>
  </si>
  <si>
    <t>WU/XIAOXIAO</t>
  </si>
  <si>
    <t>2023-08-23</t>
  </si>
  <si>
    <t>¥1,360.00</t>
  </si>
  <si>
    <t>¥253.20</t>
  </si>
  <si>
    <t>¥1,106.80</t>
  </si>
  <si>
    <t>iSelect Room</t>
  </si>
  <si>
    <t>703488753902</t>
  </si>
  <si>
    <t>3942268</t>
  </si>
  <si>
    <t>179440193</t>
  </si>
  <si>
    <t>史蒂文生美居新加坡酒店</t>
  </si>
  <si>
    <t>HO/KEIFONG|LO/KAMWAH</t>
  </si>
  <si>
    <t>2023-09-17</t>
  </si>
  <si>
    <t>2023-09-23</t>
  </si>
  <si>
    <t>¥7,855.00</t>
  </si>
  <si>
    <t>¥892.89</t>
  </si>
  <si>
    <t>¥6,962.11</t>
  </si>
  <si>
    <t>Deluxe Double Bed</t>
  </si>
  <si>
    <t>703369274818</t>
  </si>
  <si>
    <t>3401041</t>
  </si>
  <si>
    <t>221927684</t>
  </si>
  <si>
    <t>荃湾西如心酒店</t>
  </si>
  <si>
    <t>CHEN/YAQIAO|ZHENG/HAO</t>
  </si>
  <si>
    <t>2023-05-21</t>
  </si>
  <si>
    <t>2023-10-04</t>
  </si>
  <si>
    <t>2023-10-06</t>
  </si>
  <si>
    <t>2023-09-23 22:52:15</t>
  </si>
  <si>
    <t>Superior City View Room (Tower 1)</t>
  </si>
  <si>
    <t>合计</t>
  </si>
  <si>
    <t/>
  </si>
  <si>
    <t>¥10,573.00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</si>
  <si>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</si>
  <si>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</si>
  <si>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</si>
  <si>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</si>
  <si>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</si>
  <si>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</si>
  <si>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</si>
  <si>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</si>
  <si>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</si>
  <si>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A230926102001481</t>
  </si>
  <si>
    <r>
      <t>总计：</t>
    </r>
    <r>
      <rPr>
        <sz val="10"/>
        <rFont val="Arial"/>
        <charset val="134"/>
      </rPr>
      <t>9174.05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</si>
  <si>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</si>
  <si>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</si>
  <si>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</si>
  <si>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</si>
  <si>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</si>
  <si>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</si>
  <si>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</si>
  <si>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</si>
  <si>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</si>
  <si>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</si>
  <si>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</si>
  <si>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</si>
  <si>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</si>
  <si>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</si>
  <si>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</si>
  <si>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</si>
  <si>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</si>
  <si>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</si>
  <si>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WU XIAOXIAO</t>
  </si>
  <si>
    <t>退房日周结</t>
  </si>
  <si>
    <t>1106.80</t>
  </si>
  <si>
    <t>RMB</t>
  </si>
  <si>
    <t>0</t>
  </si>
  <si>
    <t>0.00</t>
  </si>
  <si>
    <t>去哪儿直连（港丰）</t>
  </si>
  <si>
    <t>31</t>
  </si>
  <si>
    <t>2023-08-23 15:55:06</t>
  </si>
  <si>
    <t>汇智国际旅游发展有限公司</t>
  </si>
  <si>
    <t>直连</t>
  </si>
  <si>
    <t>中国</t>
  </si>
  <si>
    <t>WAN JIA,WANG RUIXUE</t>
  </si>
  <si>
    <t>1105.14</t>
  </si>
  <si>
    <t>2023-08-26 07:51:37</t>
  </si>
  <si>
    <t>HO KEIFONG,LO KAMWAH</t>
  </si>
  <si>
    <t>6962.10</t>
  </si>
  <si>
    <t>2023-09-17 00:21:49</t>
  </si>
  <si>
    <t>新加坡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</si>
</sst>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4</v>
      </c>
      <c r="B5" s="24" t="s">
        <v>19</v>
      </c>
      <c r="C5" s="8" t="s">
        <v>20</v>
      </c>
      <c r="D5" s="25" t="s">
        <v>21</v>
      </c>
      <c r="E5" s="26" t="s">
        <v>22</v>
      </c>
      <c r="F5" s="26" t="s">
        <v>19</v>
      </c>
      <c r="G5" s="27">
        <v>0</v>
      </c>
      <c r="H5" s="28" t="s">
        <v>19</v>
      </c>
      <c r="I5" s="39" t="s">
        <v>23</v>
      </c>
      <c r="J5" s="8" t="s">
        <v>19</v>
      </c>
      <c r="K5" s="8" t="s">
        <v>23</v>
      </c>
    </row>
    <row r="6" ht="27.95" customHeight="1" spans="1:9">
      <c r="A6" s="19" t="s">
        <v>24</v>
      </c>
      <c r="D6" s="29"/>
      <c r="E6" s="30"/>
      <c r="F6" s="30"/>
      <c r="G6" s="31"/>
      <c r="H6" s="30"/>
      <c r="I6" s="35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26</v>
      </c>
      <c r="B8" s="33">
        <v>4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23</v>
      </c>
      <c r="J8" s="8" t="s">
        <v>19</v>
      </c>
      <c r="K8" s="8" t="s">
        <v>23</v>
      </c>
    </row>
    <row r="9" ht="15" customHeight="1" spans="1:11">
      <c r="A9" s="32" t="s">
        <v>27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28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29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30</v>
      </c>
      <c r="B12" s="37"/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75</v>
      </c>
      <c r="H3" s="7" t="s">
        <v>76</v>
      </c>
      <c r="I3" s="7" t="s">
        <v>77</v>
      </c>
      <c r="J3" s="7" t="s">
        <v>2</v>
      </c>
      <c r="K3" s="7" t="s">
        <v>89</v>
      </c>
      <c r="L3" s="7">
        <v>1</v>
      </c>
      <c r="M3" s="7">
        <v>2</v>
      </c>
      <c r="N3" s="7" t="s">
        <v>90</v>
      </c>
      <c r="O3" s="7" t="s">
        <v>80</v>
      </c>
      <c r="P3" s="7" t="s">
        <v>81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95</v>
      </c>
      <c r="B4" s="6" t="s">
        <v>96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5</v>
      </c>
      <c r="N4" s="7" t="s">
        <v>100</v>
      </c>
      <c r="O4" s="7" t="s">
        <v>81</v>
      </c>
      <c r="P4" s="7" t="s">
        <v>101</v>
      </c>
      <c r="Q4" s="7"/>
      <c r="R4" s="10" t="s">
        <v>102</v>
      </c>
      <c r="S4" s="11" t="s">
        <v>19</v>
      </c>
      <c r="T4" s="7"/>
      <c r="U4" s="10" t="s">
        <v>19</v>
      </c>
      <c r="V4" s="10" t="s">
        <v>102</v>
      </c>
      <c r="W4" s="11" t="s">
        <v>103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108</v>
      </c>
      <c r="H5" s="7" t="s">
        <v>109</v>
      </c>
      <c r="I5" s="7" t="s">
        <v>77</v>
      </c>
      <c r="J5" s="7" t="s">
        <v>2</v>
      </c>
      <c r="K5" s="7" t="s">
        <v>110</v>
      </c>
      <c r="L5" s="7">
        <v>1</v>
      </c>
      <c r="M5" s="7">
        <v>2</v>
      </c>
      <c r="N5" s="7" t="s">
        <v>111</v>
      </c>
      <c r="O5" s="7" t="s">
        <v>112</v>
      </c>
      <c r="P5" s="7" t="s">
        <v>113</v>
      </c>
      <c r="Q5" s="7"/>
      <c r="R5" s="10" t="s">
        <v>21</v>
      </c>
      <c r="S5" s="11" t="s">
        <v>21</v>
      </c>
      <c r="T5" s="7" t="s">
        <v>114</v>
      </c>
      <c r="U5" s="10" t="s">
        <v>19</v>
      </c>
      <c r="V5" s="10" t="s">
        <v>19</v>
      </c>
      <c r="W5" s="11" t="s">
        <v>19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19</v>
      </c>
      <c r="AD5" t="s">
        <v>6</v>
      </c>
      <c r="AE5" t="s">
        <v>115</v>
      </c>
      <c r="AF5" t="s">
        <v>86</v>
      </c>
      <c r="AG5" t="s">
        <v>73</v>
      </c>
      <c r="AH5" t="s">
        <v>19</v>
      </c>
    </row>
    <row r="6" customHeight="1" spans="1:32">
      <c r="A6" s="9" t="s">
        <v>116</v>
      </c>
      <c r="B6" s="9"/>
      <c r="C6" s="9" t="s">
        <v>117</v>
      </c>
      <c r="D6" s="9"/>
      <c r="E6" s="9"/>
      <c r="F6" s="9"/>
      <c r="G6" s="9" t="s">
        <v>117</v>
      </c>
      <c r="H6" s="9" t="s">
        <v>117</v>
      </c>
      <c r="I6" s="9" t="s">
        <v>117</v>
      </c>
      <c r="J6" s="9" t="s">
        <v>117</v>
      </c>
      <c r="K6" s="9" t="s">
        <v>117</v>
      </c>
      <c r="L6" s="9" t="s">
        <v>117</v>
      </c>
      <c r="M6" s="9" t="s">
        <v>117</v>
      </c>
      <c r="N6" s="9" t="s">
        <v>117</v>
      </c>
      <c r="O6" s="9" t="s">
        <v>117</v>
      </c>
      <c r="P6" s="9" t="s">
        <v>117</v>
      </c>
      <c r="Q6" s="9"/>
      <c r="R6" s="12" t="s">
        <v>20</v>
      </c>
      <c r="S6" s="12" t="s">
        <v>21</v>
      </c>
      <c r="T6" s="9" t="s">
        <v>117</v>
      </c>
      <c r="U6" s="12"/>
      <c r="V6" s="12" t="s">
        <v>118</v>
      </c>
      <c r="W6" s="12" t="s">
        <v>22</v>
      </c>
      <c r="X6" s="12"/>
      <c r="Y6" s="12"/>
      <c r="Z6" s="12"/>
      <c r="AA6" s="9"/>
      <c r="AB6" s="12"/>
      <c r="AC6" s="9"/>
      <c r="AD6" s="9" t="s">
        <v>117</v>
      </c>
      <c r="AE6" s="9"/>
      <c r="AF6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119</v>
      </c>
      <c r="B1" s="4" t="s">
        <v>120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121</v>
      </c>
      <c r="H1" s="4" t="s">
        <v>122</v>
      </c>
      <c r="I1" s="4" t="s">
        <v>13</v>
      </c>
      <c r="J1" s="4" t="s">
        <v>17</v>
      </c>
      <c r="K1" s="4" t="s">
        <v>18</v>
      </c>
      <c r="L1" s="4" t="s">
        <v>123</v>
      </c>
      <c r="M1" s="4" t="s">
        <v>124</v>
      </c>
      <c r="N1" s="4" t="s">
        <v>125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127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1105.14</v>
      </c>
      <c r="E2" t="str">
        <f>VLOOKUP(A2,HOP!A:L,12,0)</f>
        <v>1105.14</v>
      </c>
      <c r="F2" t="str">
        <f>VLOOKUP(A2,HOP!A:C,3,0)</f>
        <v>3837391</v>
      </c>
      <c r="G2">
        <f>D2-E2</f>
        <v>0</v>
      </c>
      <c r="H2" t="str">
        <f>$H$1&amp;F2</f>
        <v>，3837391</v>
      </c>
      <c r="I2" t="str">
        <f>VLOOKUP(A2,HOP!A:U,21,0)</f>
        <v>直连</v>
      </c>
    </row>
    <row r="3" ht="14.25" customHeight="1" spans="1:9">
      <c r="A3" s="6" t="s">
        <v>87</v>
      </c>
      <c r="B3" s="7" t="s">
        <v>80</v>
      </c>
      <c r="C3" s="7" t="s">
        <v>81</v>
      </c>
      <c r="D3" s="3">
        <v>1106.8</v>
      </c>
      <c r="E3" t="str">
        <f>VLOOKUP(A3,HOP!A:L,12,0)</f>
        <v>1106.80</v>
      </c>
      <c r="F3" t="str">
        <f>VLOOKUP(A3,HOP!A:C,3,0)</f>
        <v>3824392</v>
      </c>
      <c r="G3">
        <f>D3-E3</f>
        <v>0</v>
      </c>
      <c r="H3" t="str">
        <f>$H$1&amp;F3</f>
        <v>，3824392</v>
      </c>
      <c r="I3" t="str">
        <f>VLOOKUP(A3,HOP!A:U,21,0)</f>
        <v>直连</v>
      </c>
    </row>
    <row r="4" ht="14.25" customHeight="1" spans="1:9">
      <c r="A4" s="6" t="s">
        <v>95</v>
      </c>
      <c r="B4" s="7" t="s">
        <v>81</v>
      </c>
      <c r="C4" s="7" t="s">
        <v>101</v>
      </c>
      <c r="D4" s="3">
        <v>6962.11</v>
      </c>
      <c r="E4" t="str">
        <f>VLOOKUP(A4,HOP!A:L,12,0)</f>
        <v>6962.10</v>
      </c>
      <c r="F4" t="str">
        <f>VLOOKUP(A4,HOP!A:C,3,0)</f>
        <v>3942268</v>
      </c>
      <c r="G4">
        <f>D4-E4</f>
        <v>0.00999999999930878</v>
      </c>
      <c r="H4" t="str">
        <f>$H$1&amp;F4</f>
        <v>，3942268</v>
      </c>
      <c r="I4" t="str">
        <f>VLOOKUP(A4,HOP!A:U,21,0)</f>
        <v>直连</v>
      </c>
    </row>
    <row r="5" ht="14.25" hidden="1" customHeight="1" spans="1:9">
      <c r="A5" s="6" t="s">
        <v>106</v>
      </c>
      <c r="B5" s="7" t="s">
        <v>112</v>
      </c>
      <c r="C5" s="7" t="s">
        <v>113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>D5-E5</f>
        <v>#N/A</v>
      </c>
      <c r="H5" t="e">
        <f>$H$1&amp;F5</f>
        <v>#N/A</v>
      </c>
      <c r="I5" t="e">
        <f>VLOOKUP(A5,HOP!A:U,21,0)</f>
        <v>#N/A</v>
      </c>
    </row>
    <row r="7" spans="4:4">
      <c r="D7" s="3">
        <f>SUM(D2:D6)</f>
        <v>9174.05</v>
      </c>
    </row>
    <row r="9" ht="14.25" spans="4:4">
      <c r="D9" s="8" t="s">
        <v>23</v>
      </c>
    </row>
    <row r="13" spans="1:1">
      <c r="A13" t="s">
        <v>128</v>
      </c>
    </row>
    <row r="14" spans="1:1">
      <c r="A14" s="5" t="s">
        <v>129</v>
      </c>
    </row>
  </sheetData>
  <autoFilter ref="A1:I5">
    <filterColumn colId="3">
      <filters>
        <filter val="1,106.80"/>
        <filter val="6,962.11"/>
        <filter val="1,105.14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130</v>
      </c>
      <c r="B1" s="2" t="s">
        <v>131</v>
      </c>
      <c r="C1" s="2" t="s">
        <v>132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133</v>
      </c>
      <c r="I1" s="2" t="s">
        <v>134</v>
      </c>
      <c r="J1" s="2" t="s">
        <v>135</v>
      </c>
      <c r="K1" s="2" t="s">
        <v>136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  <c r="U1" s="2" t="s">
        <v>146</v>
      </c>
      <c r="V1" s="2" t="s">
        <v>147</v>
      </c>
    </row>
    <row r="2" s="1" customFormat="1" spans="1:22">
      <c r="A2" s="1" t="s">
        <v>87</v>
      </c>
      <c r="B2" s="1" t="s">
        <v>90</v>
      </c>
      <c r="C2" s="1" t="s">
        <v>88</v>
      </c>
      <c r="D2" s="1" t="s">
        <v>76</v>
      </c>
      <c r="E2" s="1" t="s">
        <v>148</v>
      </c>
      <c r="F2" s="1" t="s">
        <v>80</v>
      </c>
      <c r="G2" s="1" t="s">
        <v>81</v>
      </c>
      <c r="H2" s="1" t="s">
        <v>149</v>
      </c>
      <c r="I2" s="1" t="s">
        <v>150</v>
      </c>
      <c r="J2" s="1" t="s">
        <v>151</v>
      </c>
      <c r="K2" s="1" t="s">
        <v>150</v>
      </c>
      <c r="L2" s="1" t="s">
        <v>150</v>
      </c>
      <c r="M2" s="1" t="s">
        <v>152</v>
      </c>
      <c r="N2" s="1" t="s">
        <v>152</v>
      </c>
      <c r="O2" s="1" t="s">
        <v>153</v>
      </c>
      <c r="P2" s="1" t="s">
        <v>154</v>
      </c>
      <c r="Q2" s="1" t="s">
        <v>155</v>
      </c>
      <c r="R2" s="1" t="s">
        <v>156</v>
      </c>
      <c r="S2" s="1" t="s">
        <v>73</v>
      </c>
      <c r="T2" s="1" t="s">
        <v>157</v>
      </c>
      <c r="U2" s="1" t="s">
        <v>158</v>
      </c>
      <c r="V2" s="1" t="s">
        <v>159</v>
      </c>
    </row>
    <row r="3" s="1" customFormat="1" spans="1:22">
      <c r="A3" s="1" t="s">
        <v>70</v>
      </c>
      <c r="B3" s="1" t="s">
        <v>79</v>
      </c>
      <c r="C3" s="1" t="s">
        <v>71</v>
      </c>
      <c r="D3" s="1" t="s">
        <v>76</v>
      </c>
      <c r="E3" s="1" t="s">
        <v>160</v>
      </c>
      <c r="F3" s="1" t="s">
        <v>80</v>
      </c>
      <c r="G3" s="1" t="s">
        <v>81</v>
      </c>
      <c r="H3" s="1" t="s">
        <v>149</v>
      </c>
      <c r="I3" s="1" t="s">
        <v>161</v>
      </c>
      <c r="J3" s="1" t="s">
        <v>151</v>
      </c>
      <c r="K3" s="1" t="s">
        <v>161</v>
      </c>
      <c r="L3" s="1" t="s">
        <v>161</v>
      </c>
      <c r="M3" s="1" t="s">
        <v>152</v>
      </c>
      <c r="N3" s="1" t="s">
        <v>152</v>
      </c>
      <c r="O3" s="1" t="s">
        <v>153</v>
      </c>
      <c r="P3" s="1" t="s">
        <v>154</v>
      </c>
      <c r="Q3" s="1" t="s">
        <v>155</v>
      </c>
      <c r="R3" s="1" t="s">
        <v>162</v>
      </c>
      <c r="S3" s="1" t="s">
        <v>73</v>
      </c>
      <c r="T3" s="1" t="s">
        <v>157</v>
      </c>
      <c r="U3" s="1" t="s">
        <v>158</v>
      </c>
      <c r="V3" s="1" t="s">
        <v>159</v>
      </c>
    </row>
    <row r="4" s="1" customFormat="1" spans="1:22">
      <c r="A4" s="1" t="s">
        <v>95</v>
      </c>
      <c r="B4" s="1" t="s">
        <v>100</v>
      </c>
      <c r="C4" s="1" t="s">
        <v>96</v>
      </c>
      <c r="D4" s="1" t="s">
        <v>98</v>
      </c>
      <c r="E4" s="1" t="s">
        <v>163</v>
      </c>
      <c r="F4" s="1" t="s">
        <v>81</v>
      </c>
      <c r="G4" s="1" t="s">
        <v>101</v>
      </c>
      <c r="H4" s="1" t="s">
        <v>149</v>
      </c>
      <c r="I4" s="1" t="s">
        <v>164</v>
      </c>
      <c r="J4" s="1" t="s">
        <v>151</v>
      </c>
      <c r="K4" s="1" t="s">
        <v>164</v>
      </c>
      <c r="L4" s="1" t="s">
        <v>164</v>
      </c>
      <c r="M4" s="1" t="s">
        <v>152</v>
      </c>
      <c r="N4" s="1" t="s">
        <v>152</v>
      </c>
      <c r="O4" s="1" t="s">
        <v>153</v>
      </c>
      <c r="P4" s="1" t="s">
        <v>154</v>
      </c>
      <c r="Q4" s="1" t="s">
        <v>155</v>
      </c>
      <c r="R4" s="1" t="s">
        <v>165</v>
      </c>
      <c r="S4" s="1" t="s">
        <v>73</v>
      </c>
      <c r="T4" s="1" t="s">
        <v>157</v>
      </c>
      <c r="U4" s="1" t="s">
        <v>158</v>
      </c>
      <c r="V4" s="1" t="s">
        <v>166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2023-09-26T02:21:03Z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068B40BC75304735BE8B126307D9FAB3_12</vt:lpwstr>
  </property>
</Properties>
</file>