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<sst xmlns="http://schemas.openxmlformats.org/spreadsheetml/2006/main" count="145" uniqueCount="97">
  <si>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</si>
  <si>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</si>
  <si>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</si>
  <si>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</si>
  <si>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</si>
  <si>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</si>
  <si>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</si>
  <si>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</si>
  <si>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</si>
  <si>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</si>
  <si>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</si>
  <si>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</si>
  <si>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</si>
  <si>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</si>
  <si>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</si>
  <si>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</si>
  <si>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</si>
  <si>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</si>
  <si>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</si>
  <si>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</si>
  <si>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</si>
  <si>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</si>
  <si>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</si>
  <si>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</si>
  <si>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</si>
  <si>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999226709823710	</t>
  </si>
  <si>
    <t>Ctrip</t>
  </si>
  <si>
    <t>正常</t>
  </si>
  <si>
    <t>[信阳]尚客优酒店(信阳火车站店)(80248827)</t>
  </si>
  <si>
    <t>特惠标准间&lt;2人入住&gt;</t>
  </si>
  <si>
    <t>CNY</t>
  </si>
  <si>
    <t>梅书荣</t>
  </si>
  <si>
    <t>CA13744231001CNY</t>
  </si>
  <si>
    <t>未提现</t>
  </si>
  <si>
    <t>携程开票</t>
  </si>
  <si>
    <t xml:space="preserve">3901049	</t>
  </si>
  <si>
    <t xml:space="preserve">(THK)YD01581230908171339284;	</t>
  </si>
  <si>
    <t xml:space="preserve">999226735648131	</t>
  </si>
  <si>
    <t>标准大床房&lt;2人入住&gt;</t>
  </si>
  <si>
    <t>蔡珍珍</t>
  </si>
  <si>
    <t xml:space="preserve">3911905	</t>
  </si>
  <si>
    <t xml:space="preserve">(THK)YD01581230910223249165;	</t>
  </si>
  <si>
    <t>取消</t>
  </si>
  <si>
    <t xml:space="preserve">999226756802564	</t>
  </si>
  <si>
    <t>[深圳]深圳丽都酒店(76255227)</t>
  </si>
  <si>
    <t>行政双床房&lt;2人入住&gt;</t>
  </si>
  <si>
    <t>尹涛</t>
  </si>
  <si>
    <t>CA13744231002CNY</t>
  </si>
  <si>
    <t xml:space="preserve">3918614	</t>
  </si>
  <si>
    <t xml:space="preserve">	</t>
  </si>
  <si>
    <t>，</t>
  </si>
  <si>
    <t>1652 CNY</t>
  </si>
  <si>
    <t>A231007100414481</t>
  </si>
  <si>
    <t>总计：1652元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</si>
  <si>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</si>
  <si>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</si>
  <si>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</si>
  <si>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</si>
  <si>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</si>
  <si>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</si>
  <si>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</si>
  <si>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</si>
  <si>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</si>
  <si>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</si>
  <si>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</si>
  <si>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</si>
  <si>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</si>
  <si>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</si>
  <si>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</si>
  <si>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</si>
  <si>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</si>
  <si>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</si>
  <si>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</si>
  <si>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2023-09-12</t>
  </si>
  <si>
    <t>3918614</t>
  </si>
  <si>
    <t>深圳丽都酒店</t>
  </si>
  <si>
    <t>2023-09-14</t>
  </si>
  <si>
    <t>2023-09-17</t>
  </si>
  <si>
    <t>退房日月结</t>
  </si>
  <si>
    <t>1572.00</t>
  </si>
  <si>
    <t>RMB</t>
  </si>
  <si>
    <t>0</t>
  </si>
  <si>
    <t>0.00</t>
  </si>
  <si>
    <t>携程汇登国内直连</t>
  </si>
  <si>
    <t>01.011264</t>
  </si>
  <si>
    <t>2023-09-12 10:39:16</t>
  </si>
  <si>
    <t>否</t>
  </si>
  <si>
    <t>广州汇登信息科技有限公司</t>
  </si>
  <si>
    <t>直连</t>
  </si>
  <si>
    <t>中国</t>
  </si>
  <si>
    <t>2023-09-10</t>
  </si>
  <si>
    <t>3911905</t>
  </si>
  <si>
    <t>尚客优快捷酒店(信阳火车站店)</t>
  </si>
  <si>
    <t>2023-09-15</t>
  </si>
  <si>
    <t>2023-09-16</t>
  </si>
  <si>
    <t>80.00</t>
  </si>
  <si>
    <t>2023-09-10 22:32:50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</si>
</sst>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45184</v>
      </c>
      <c r="G2" s="6">
        <v>45185</v>
      </c>
      <c r="H2" s="4">
        <v>1</v>
      </c>
      <c r="I2" s="4">
        <v>1</v>
      </c>
      <c r="J2" s="4">
        <v>1</v>
      </c>
      <c r="K2" s="4" t="s">
        <v>30</v>
      </c>
      <c r="L2" s="4">
        <v>73</v>
      </c>
      <c r="M2" s="4">
        <v>73</v>
      </c>
      <c r="N2" s="4" t="s">
        <v>31</v>
      </c>
      <c r="O2" s="4" t="s">
        <v>32</v>
      </c>
      <c r="P2" s="4" t="s">
        <v>33</v>
      </c>
      <c r="Q2" s="4">
        <v>0</v>
      </c>
      <c r="R2" s="7">
        <v>45177</v>
      </c>
      <c r="S2" s="6">
        <v>45200</v>
      </c>
      <c r="T2" s="4" t="s">
        <v>34</v>
      </c>
      <c r="U2" s="4">
        <v>73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45184</v>
      </c>
      <c r="G3" s="6">
        <v>45185</v>
      </c>
      <c r="H3" s="4">
        <v>1</v>
      </c>
      <c r="I3" s="4">
        <v>1</v>
      </c>
      <c r="J3" s="4">
        <v>1</v>
      </c>
      <c r="K3" s="4" t="s">
        <v>30</v>
      </c>
      <c r="L3" s="4">
        <v>80</v>
      </c>
      <c r="M3" s="4">
        <v>80</v>
      </c>
      <c r="N3" s="4" t="s">
        <v>39</v>
      </c>
      <c r="O3" s="4" t="s">
        <v>32</v>
      </c>
      <c r="P3" s="4" t="s">
        <v>33</v>
      </c>
      <c r="Q3" s="4">
        <v>0</v>
      </c>
      <c r="R3" s="7">
        <v>45179</v>
      </c>
      <c r="S3" s="6">
        <v>45200</v>
      </c>
      <c r="T3" s="4" t="s">
        <v>34</v>
      </c>
      <c r="U3" s="4">
        <v>80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25</v>
      </c>
      <c r="B4" s="4" t="s">
        <v>26</v>
      </c>
      <c r="C4" s="4" t="s">
        <v>42</v>
      </c>
      <c r="D4" s="4" t="s">
        <v>28</v>
      </c>
      <c r="E4" s="4" t="s">
        <v>29</v>
      </c>
      <c r="F4" s="6">
        <v>45184</v>
      </c>
      <c r="G4" s="6">
        <v>45185</v>
      </c>
      <c r="H4" s="4">
        <v>1</v>
      </c>
      <c r="I4" s="4">
        <v>1</v>
      </c>
      <c r="J4" s="4">
        <v>1</v>
      </c>
      <c r="K4" s="4" t="s">
        <v>30</v>
      </c>
      <c r="L4" s="4">
        <v>-73</v>
      </c>
      <c r="M4" s="4">
        <v>-73</v>
      </c>
      <c r="N4" s="4" t="s">
        <v>31</v>
      </c>
      <c r="O4" s="4" t="s">
        <v>32</v>
      </c>
      <c r="P4" s="4" t="s">
        <v>33</v>
      </c>
      <c r="Q4" s="4">
        <v>0</v>
      </c>
      <c r="R4" s="7">
        <v>45177</v>
      </c>
      <c r="S4" s="6">
        <v>45200</v>
      </c>
      <c r="T4" s="4" t="s">
        <v>34</v>
      </c>
      <c r="U4" s="4">
        <v>-73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45183</v>
      </c>
      <c r="G5" s="6">
        <v>45186</v>
      </c>
      <c r="H5" s="4">
        <v>1</v>
      </c>
      <c r="I5" s="4">
        <v>3</v>
      </c>
      <c r="J5" s="4">
        <v>3</v>
      </c>
      <c r="K5" s="4" t="s">
        <v>30</v>
      </c>
      <c r="L5" s="4">
        <v>1572</v>
      </c>
      <c r="M5" s="4">
        <v>1572</v>
      </c>
      <c r="N5" s="4" t="s">
        <v>46</v>
      </c>
      <c r="O5" s="4" t="s">
        <v>47</v>
      </c>
      <c r="P5" s="4" t="s">
        <v>33</v>
      </c>
      <c r="Q5" s="4">
        <v>0</v>
      </c>
      <c r="R5" s="7">
        <v>45181.0000115741</v>
      </c>
      <c r="S5" s="6">
        <v>45201</v>
      </c>
      <c r="T5" s="4" t="s">
        <v>34</v>
      </c>
      <c r="U5" s="4">
        <v>1572</v>
      </c>
      <c r="V5" s="4">
        <v>0</v>
      </c>
      <c r="W5" s="4">
        <v>0</v>
      </c>
      <c r="X5" s="4" t="s">
        <v>48</v>
      </c>
      <c r="Y5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hidden="1" spans="1:9">
      <c r="A2" s="5">
        <v>999226709823710</v>
      </c>
      <c r="B2" s="6">
        <v>45184</v>
      </c>
      <c r="C2" s="6">
        <v>45185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999226735648131</v>
      </c>
      <c r="B3" s="6">
        <v>45184</v>
      </c>
      <c r="C3" s="6">
        <v>45185</v>
      </c>
      <c r="D3" s="4">
        <v>80</v>
      </c>
      <c r="E3" s="4" t="str">
        <f>VLOOKUP(A3,HOP!A:L,12,0)</f>
        <v>80.00</v>
      </c>
      <c r="F3" s="4" t="str">
        <f>VLOOKUP(A3,HOP!A:C,3,0)</f>
        <v>3911905</v>
      </c>
      <c r="G3" s="4">
        <f>D3-E3</f>
        <v>0</v>
      </c>
      <c r="H3" s="4" t="str">
        <f>$H$1&amp;F3</f>
        <v>，3911905</v>
      </c>
      <c r="I3" s="4" t="str">
        <f>VLOOKUP(A3,HOP!A:U,21,0)</f>
        <v>直连</v>
      </c>
    </row>
    <row r="4" s="4" customFormat="1" spans="1:9">
      <c r="A4" s="5">
        <v>999226756802564</v>
      </c>
      <c r="B4" s="6">
        <v>45183</v>
      </c>
      <c r="C4" s="6">
        <v>45186</v>
      </c>
      <c r="D4" s="4">
        <v>1572</v>
      </c>
      <c r="E4" s="4" t="str">
        <f>VLOOKUP(A4,HOP!A:L,12,0)</f>
        <v>1572.00</v>
      </c>
      <c r="F4" s="4" t="str">
        <f>VLOOKUP(A4,HOP!A:C,3,0)</f>
        <v>3918614</v>
      </c>
      <c r="G4" s="4">
        <f>D4-E4</f>
        <v>0</v>
      </c>
      <c r="H4" s="4" t="str">
        <f>$H$1&amp;F4</f>
        <v>，3918614</v>
      </c>
      <c r="I4" s="4" t="str">
        <f>VLOOKUP(A4,HOP!A:U,21,0)</f>
        <v>直连</v>
      </c>
    </row>
    <row r="6" spans="4:4">
      <c r="D6" s="4">
        <f>SUM(D2:D5)</f>
        <v>1652</v>
      </c>
    </row>
    <row r="8" spans="4:4">
      <c r="D8" s="4" t="s">
        <v>51</v>
      </c>
    </row>
    <row r="13" spans="1:1">
      <c r="A13" s="4" t="s">
        <v>52</v>
      </c>
    </row>
    <row r="14" spans="1:1">
      <c r="A14" s="4" t="s">
        <v>53</v>
      </c>
    </row>
  </sheetData>
  <autoFilter ref="A1:XFD8">
    <filterColumn colId="3">
      <filters blank="1">
        <filter val="80"/>
        <filter val="1572"/>
        <filter val="1652"/>
        <filter val="165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999226756802564</v>
      </c>
      <c r="B2" s="1" t="s">
        <v>73</v>
      </c>
      <c r="C2" s="1" t="s">
        <v>74</v>
      </c>
      <c r="D2" s="1" t="s">
        <v>75</v>
      </c>
      <c r="E2" s="1" t="s">
        <v>46</v>
      </c>
      <c r="F2" s="1" t="s">
        <v>76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  <c r="V2" s="1" t="s">
        <v>89</v>
      </c>
    </row>
    <row r="3" s="1" customFormat="1" spans="1:22">
      <c r="A3" s="3">
        <v>999226735648131</v>
      </c>
      <c r="B3" s="1" t="s">
        <v>90</v>
      </c>
      <c r="C3" s="1" t="s">
        <v>91</v>
      </c>
      <c r="D3" s="1" t="s">
        <v>92</v>
      </c>
      <c r="E3" s="1" t="s">
        <v>39</v>
      </c>
      <c r="F3" s="1" t="s">
        <v>93</v>
      </c>
      <c r="G3" s="1" t="s">
        <v>94</v>
      </c>
      <c r="H3" s="1" t="s">
        <v>78</v>
      </c>
      <c r="I3" s="1" t="s">
        <v>95</v>
      </c>
      <c r="J3" s="1" t="s">
        <v>80</v>
      </c>
      <c r="K3" s="1" t="s">
        <v>95</v>
      </c>
      <c r="L3" s="1" t="s">
        <v>95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96</v>
      </c>
      <c r="S3" s="1" t="s">
        <v>86</v>
      </c>
      <c r="T3" s="1" t="s">
        <v>87</v>
      </c>
      <c r="U3" s="1" t="s">
        <v>88</v>
      </c>
      <c r="V3" s="1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2023-10-07T02:05:30Z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