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<sst xmlns="http://schemas.openxmlformats.org/spreadsheetml/2006/main" count="464" uniqueCount="211">
  <si>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</si>
  <si>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</si>
  <si>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</si>
  <si>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</si>
  <si>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</si>
  <si>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</si>
  <si>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</si>
  <si>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</si>
  <si>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</si>
  <si>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</si>
  <si>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</si>
  <si>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</si>
  <si>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</si>
  <si>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</si>
  <si>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</si>
  <si>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</si>
  <si>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</si>
  <si>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</si>
  <si>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</si>
  <si>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</si>
  <si>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</si>
  <si>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</si>
  <si>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</si>
  <si>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</si>
  <si>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</si>
  <si>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999224025626216	</t>
  </si>
  <si>
    <t>Ctrip</t>
  </si>
  <si>
    <t>正常</t>
  </si>
  <si>
    <t>[普吉岛]普吉岛芭东美爵大酒店(Grand Mercure Phuket Patong)(7312477)</t>
  </si>
  <si>
    <t>高级特大床房(至少连住2晚及以上)&lt;早餐&gt;</t>
  </si>
  <si>
    <t>USD</t>
  </si>
  <si>
    <t>LU/JW</t>
  </si>
  <si>
    <t>CA6352231002USD-W</t>
  </si>
  <si>
    <t>未提现</t>
  </si>
  <si>
    <t>携程开票</t>
  </si>
  <si>
    <t xml:space="preserve">3333372	</t>
  </si>
  <si>
    <t xml:space="preserve">662638	</t>
  </si>
  <si>
    <t>取消</t>
  </si>
  <si>
    <t xml:space="preserve">999225645388906	</t>
  </si>
  <si>
    <t>[湄林]拉雅古迹酒店(Raya Heritage)(36377263)</t>
  </si>
  <si>
    <t>仁邦套房(至少连住2晚及以上)&lt;早餐&gt;</t>
  </si>
  <si>
    <t>ZHAN/HAOBING</t>
  </si>
  <si>
    <t xml:space="preserve">3697525	</t>
  </si>
  <si>
    <t xml:space="preserve">23125	</t>
  </si>
  <si>
    <t xml:space="preserve">999225958240164	</t>
  </si>
  <si>
    <t>[普吉岛]普吉岛洲际丁索别墅度假村(Dinso Resort &amp; Villas Phuket, an IHG Hotel)(14215784)</t>
  </si>
  <si>
    <t>城景甄选特大床房(至少连住2晚及以上)&lt;早餐&gt;</t>
  </si>
  <si>
    <t>CHEN/LIANG,HUANG/HE</t>
  </si>
  <si>
    <t xml:space="preserve">3763220	</t>
  </si>
  <si>
    <t xml:space="preserve">120305	</t>
  </si>
  <si>
    <t xml:space="preserve">26920192716	</t>
  </si>
  <si>
    <t>[新加坡]樟宜机场皇冠假日酒店  - IHG 旗下酒店(Crowne Plaza Changi Airport, an IHG Hotel)(8579850)</t>
  </si>
  <si>
    <t>宝石翼楼标准特大床房&lt;早餐&gt;</t>
  </si>
  <si>
    <t>MA/MENGYING</t>
  </si>
  <si>
    <t xml:space="preserve">3972506	</t>
  </si>
  <si>
    <t xml:space="preserve">43950650	</t>
  </si>
  <si>
    <t xml:space="preserve">26920275064	</t>
  </si>
  <si>
    <t xml:space="preserve">3972517	</t>
  </si>
  <si>
    <t xml:space="preserve">69650452	</t>
  </si>
  <si>
    <t xml:space="preserve">999226921452744	</t>
  </si>
  <si>
    <t>[吉隆坡]吉隆坡双威伟乐酒店(Sunway Velocity Hotel Kuala Lumpur)(17890223)</t>
  </si>
  <si>
    <t>高级特大床房&lt;无早&gt;</t>
  </si>
  <si>
    <t>POH CHIN/LOW</t>
  </si>
  <si>
    <t xml:space="preserve">3972912	</t>
  </si>
  <si>
    <t xml:space="preserve">34040154	</t>
  </si>
  <si>
    <t xml:space="preserve">999226929183511	</t>
  </si>
  <si>
    <t>[吉隆坡]吉隆坡市中心智选假日酒店(Holiday Inn Express Kuala Lumpur City Centre, an IHG Hotel)(8981861)</t>
  </si>
  <si>
    <t>标准两张单人床房&lt;早餐&gt;</t>
  </si>
  <si>
    <t>HUANG/YONGXIN</t>
  </si>
  <si>
    <t xml:space="preserve">3976104	</t>
  </si>
  <si>
    <t xml:space="preserve">397733	</t>
  </si>
  <si>
    <t xml:space="preserve">999226930751136	</t>
  </si>
  <si>
    <t>[曼谷]曼谷拉查丹利中心酒店(Grande Centre Point Hotel Ratchadamri Bangkok)(23861662)</t>
  </si>
  <si>
    <t>两卧室行政套房(至少连住2晚及以上)&lt;早餐&gt;</t>
  </si>
  <si>
    <t>WU/WENJIE,WU/XIAOHUI,DENG/NINA,XIONG/QIN</t>
  </si>
  <si>
    <t xml:space="preserve">3977462	</t>
  </si>
  <si>
    <t xml:space="preserve">395217	</t>
  </si>
  <si>
    <t xml:space="preserve">999227052305843	</t>
  </si>
  <si>
    <t>池景1卧套房(至少连住2晚及以上)&lt;早餐&gt;</t>
  </si>
  <si>
    <t>Cao/Jun</t>
  </si>
  <si>
    <t xml:space="preserve">3990403	</t>
  </si>
  <si>
    <t xml:space="preserve">163835	</t>
  </si>
  <si>
    <t xml:space="preserve">999227055609868	</t>
  </si>
  <si>
    <t>[普吉岛]普吉岛兰草度假酒店(Orchidacea Resort)(24538665)</t>
  </si>
  <si>
    <t>高级房&lt;无早&gt;</t>
  </si>
  <si>
    <t>WANG/WEI</t>
  </si>
  <si>
    <t xml:space="preserve">3991768	</t>
  </si>
  <si>
    <t xml:space="preserve">88030	</t>
  </si>
  <si>
    <t xml:space="preserve">999227057368074	</t>
  </si>
  <si>
    <t>高级特大床房&lt;早餐&gt;</t>
  </si>
  <si>
    <t>YE/RENGUI,LIN/YUCHIH</t>
  </si>
  <si>
    <t xml:space="preserve">3992544	</t>
  </si>
  <si>
    <t xml:space="preserve">34051155	</t>
  </si>
  <si>
    <t xml:space="preserve">999227090456552	</t>
  </si>
  <si>
    <t>[新加坡]新加坡半岛怡东 – 温德姆酒店(Peninsula Excelsior Singapore, A Wyndham Hotel)(23861505)</t>
  </si>
  <si>
    <t>至尊房&lt;早餐&gt;</t>
  </si>
  <si>
    <t>WANG/XINYUE</t>
  </si>
  <si>
    <t xml:space="preserve">3997340	</t>
  </si>
  <si>
    <t xml:space="preserve">267208737	</t>
  </si>
  <si>
    <t>，</t>
  </si>
  <si>
    <t>A231008094105481</t>
  </si>
  <si>
    <t>USD / THB 当前参考汇率: 36.919</t>
  </si>
  <si>
    <t>总计：2676.38 USD/
98809.27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</si>
  <si>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</si>
  <si>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</si>
  <si>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</si>
  <si>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</si>
  <si>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</si>
  <si>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</si>
  <si>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</si>
  <si>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</si>
  <si>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</si>
  <si>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</si>
  <si>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</si>
  <si>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</si>
  <si>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</si>
  <si>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</si>
  <si>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</si>
  <si>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</si>
  <si>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</si>
  <si>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</si>
  <si>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</si>
  <si>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2023-09-28</t>
  </si>
  <si>
    <t>3997340</t>
  </si>
  <si>
    <t>新加坡半岛怡东酒店</t>
  </si>
  <si>
    <t>WANG XINYUE</t>
  </si>
  <si>
    <t>2023-09-30</t>
  </si>
  <si>
    <t>2023-10-01</t>
  </si>
  <si>
    <t>退房日周结</t>
  </si>
  <si>
    <t>1344.96</t>
  </si>
  <si>
    <t>183.34</t>
  </si>
  <si>
    <t>0</t>
  </si>
  <si>
    <t>0.00</t>
  </si>
  <si>
    <t>携程国际直连(CIT)</t>
  </si>
  <si>
    <t>01.011176</t>
  </si>
  <si>
    <t>2023-09-28 17:55:01</t>
  </si>
  <si>
    <t>否</t>
  </si>
  <si>
    <t>CIT(Thailand) CO,. Ltd</t>
  </si>
  <si>
    <t>直采</t>
  </si>
  <si>
    <t>新加坡</t>
  </si>
  <si>
    <t>2023-09-27</t>
  </si>
  <si>
    <t>3992544</t>
  </si>
  <si>
    <t>吉隆坡双威伟乐酒店</t>
  </si>
  <si>
    <t>YE RENGUI,LIN YUCHIH</t>
  </si>
  <si>
    <t>1819.99</t>
  </si>
  <si>
    <t>248.28</t>
  </si>
  <si>
    <t>2023-09-28 11:04:44</t>
  </si>
  <si>
    <t>马来西亚</t>
  </si>
  <si>
    <t>3991768</t>
  </si>
  <si>
    <t>普吉岛兰草度假酒店 (SHA Extra Plus)</t>
  </si>
  <si>
    <t>WANG WEI</t>
  </si>
  <si>
    <t>250.99</t>
  </si>
  <si>
    <t>34.24</t>
  </si>
  <si>
    <t>2023-09-27 12:20:40</t>
  </si>
  <si>
    <t>泰国</t>
  </si>
  <si>
    <t>2023-09-26</t>
  </si>
  <si>
    <t>3990403</t>
  </si>
  <si>
    <t>丁索度假村</t>
  </si>
  <si>
    <t>Cao Jun</t>
  </si>
  <si>
    <t>1870.00</t>
  </si>
  <si>
    <t>255.12</t>
  </si>
  <si>
    <t>2023-09-27 09:20:43</t>
  </si>
  <si>
    <t>2023-09-24</t>
  </si>
  <si>
    <t>3977462</t>
  </si>
  <si>
    <t>曼谷拉查丹利中心酒店  (SHA Plus+)</t>
  </si>
  <si>
    <t>WU WENJIE,WU XIAOHUI,DENG NINA,XIONG QIN</t>
  </si>
  <si>
    <t>4322.04</t>
  </si>
  <si>
    <t>590.58</t>
  </si>
  <si>
    <t>2023-09-24 12:27:50</t>
  </si>
  <si>
    <t>2023-09-23</t>
  </si>
  <si>
    <t>3976104</t>
  </si>
  <si>
    <t>吉隆坡市中心智选假日酒店</t>
  </si>
  <si>
    <t>HUANG YONGXIN</t>
  </si>
  <si>
    <t>330.03</t>
  </si>
  <si>
    <t>45.10</t>
  </si>
  <si>
    <t>2023-09-24 13:47:11</t>
  </si>
  <si>
    <t>2023-09-22</t>
  </si>
  <si>
    <t>3972912</t>
  </si>
  <si>
    <t>POH CHIN LOW</t>
  </si>
  <si>
    <t>340.02</t>
  </si>
  <si>
    <t>46.41</t>
  </si>
  <si>
    <t>2023-09-24 12:52:05</t>
  </si>
  <si>
    <t>3972517</t>
  </si>
  <si>
    <t>新加坡樟宜机场皇冠假日酒店</t>
  </si>
  <si>
    <t>MA MENGYING</t>
  </si>
  <si>
    <t>2023-09-29</t>
  </si>
  <si>
    <t>1615.03</t>
  </si>
  <si>
    <t>220.44</t>
  </si>
  <si>
    <t>2023-09-25 10:15:21</t>
  </si>
  <si>
    <t>3972506</t>
  </si>
  <si>
    <t>2023-09-23 20:07:44</t>
  </si>
  <si>
    <t>999226911725546;;,</t>
  </si>
  <si>
    <t>2023-08-28</t>
  </si>
  <si>
    <t>3847380</t>
  </si>
  <si>
    <t>曼谷素坤逸航站 21 中心酒店</t>
  </si>
  <si>
    <t>akagi yosuke</t>
  </si>
  <si>
    <t>RMB</t>
  </si>
  <si>
    <t>2023-09-23 19:25:15</t>
  </si>
  <si>
    <t>2023-08-10</t>
  </si>
  <si>
    <t>3763220</t>
  </si>
  <si>
    <t>CHEN LIANG,HUANG HE</t>
  </si>
  <si>
    <t>2006.90</t>
  </si>
  <si>
    <t>277.71</t>
  </si>
  <si>
    <t>2023-08-11 10:23:22</t>
  </si>
  <si>
    <t>2023-07-28</t>
  </si>
  <si>
    <t>3697525</t>
  </si>
  <si>
    <t>拉雅古迹酒店 (SHA Extra Plus)</t>
  </si>
  <si>
    <t>ZHAN HAOBING</t>
  </si>
  <si>
    <t>3984.05</t>
  </si>
  <si>
    <t>554.72</t>
  </si>
  <si>
    <t>2023-07-28 17:29:48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</si>
</sst>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15</xdr:col>
      <xdr:colOff>133350</xdr:colOff>
      <xdr:row>57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906125" cy="5019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30</xdr:col>
      <xdr:colOff>457200</xdr:colOff>
      <xdr:row>65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58575" y="4629150"/>
          <a:ext cx="10058400" cy="6419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45197</v>
      </c>
      <c r="G2" s="6">
        <v>45200</v>
      </c>
      <c r="H2" s="4">
        <v>1</v>
      </c>
      <c r="I2" s="4">
        <v>3</v>
      </c>
      <c r="J2" s="4">
        <v>3</v>
      </c>
      <c r="K2" s="4" t="s">
        <v>30</v>
      </c>
      <c r="L2" s="4">
        <v>312</v>
      </c>
      <c r="M2" s="4">
        <v>312</v>
      </c>
      <c r="N2" s="4" t="s">
        <v>31</v>
      </c>
      <c r="O2" s="4" t="s">
        <v>32</v>
      </c>
      <c r="P2" s="4" t="s">
        <v>33</v>
      </c>
      <c r="Q2" s="4">
        <v>0</v>
      </c>
      <c r="R2" s="7">
        <v>45052</v>
      </c>
      <c r="S2" s="6">
        <v>45201</v>
      </c>
      <c r="T2" s="4" t="s">
        <v>34</v>
      </c>
      <c r="U2" s="4">
        <v>312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45197</v>
      </c>
      <c r="G3" s="6">
        <v>45200</v>
      </c>
      <c r="H3" s="4">
        <v>1</v>
      </c>
      <c r="I3" s="4">
        <v>3</v>
      </c>
      <c r="J3" s="4">
        <v>3</v>
      </c>
      <c r="K3" s="4" t="s">
        <v>30</v>
      </c>
      <c r="L3" s="4">
        <v>-312</v>
      </c>
      <c r="M3" s="4">
        <v>-312</v>
      </c>
      <c r="N3" s="4" t="s">
        <v>31</v>
      </c>
      <c r="O3" s="4" t="s">
        <v>32</v>
      </c>
      <c r="P3" s="4" t="s">
        <v>33</v>
      </c>
      <c r="Q3" s="4">
        <v>0</v>
      </c>
      <c r="R3" s="7">
        <v>45052</v>
      </c>
      <c r="S3" s="6">
        <v>45201</v>
      </c>
      <c r="T3" s="4" t="s">
        <v>34</v>
      </c>
      <c r="U3" s="4">
        <v>-312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45196</v>
      </c>
      <c r="G4" s="6">
        <v>45198</v>
      </c>
      <c r="H4" s="4">
        <v>1</v>
      </c>
      <c r="I4" s="4">
        <v>2</v>
      </c>
      <c r="J4" s="4">
        <v>2</v>
      </c>
      <c r="K4" s="4" t="s">
        <v>30</v>
      </c>
      <c r="L4" s="4">
        <v>554.72</v>
      </c>
      <c r="M4" s="4">
        <v>554.72</v>
      </c>
      <c r="N4" s="4" t="s">
        <v>41</v>
      </c>
      <c r="O4" s="4" t="s">
        <v>32</v>
      </c>
      <c r="P4" s="4" t="s">
        <v>33</v>
      </c>
      <c r="Q4" s="4">
        <v>0</v>
      </c>
      <c r="R4" s="7">
        <v>45135.0000115741</v>
      </c>
      <c r="S4" s="6">
        <v>45201</v>
      </c>
      <c r="T4" s="4" t="s">
        <v>34</v>
      </c>
      <c r="U4" s="4">
        <v>554.72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45192</v>
      </c>
      <c r="G5" s="6">
        <v>45195</v>
      </c>
      <c r="H5" s="4">
        <v>1</v>
      </c>
      <c r="I5" s="4">
        <v>3</v>
      </c>
      <c r="J5" s="4">
        <v>3</v>
      </c>
      <c r="K5" s="4" t="s">
        <v>30</v>
      </c>
      <c r="L5" s="4">
        <v>277.71</v>
      </c>
      <c r="M5" s="4">
        <v>277.71</v>
      </c>
      <c r="N5" s="4" t="s">
        <v>47</v>
      </c>
      <c r="O5" s="4" t="s">
        <v>32</v>
      </c>
      <c r="P5" s="4" t="s">
        <v>33</v>
      </c>
      <c r="Q5" s="4">
        <v>0</v>
      </c>
      <c r="R5" s="7">
        <v>45148</v>
      </c>
      <c r="S5" s="6">
        <v>45201</v>
      </c>
      <c r="T5" s="4" t="s">
        <v>34</v>
      </c>
      <c r="U5" s="4">
        <v>277.71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45198</v>
      </c>
      <c r="G6" s="6">
        <v>45199</v>
      </c>
      <c r="H6" s="4">
        <v>1</v>
      </c>
      <c r="I6" s="4">
        <v>1</v>
      </c>
      <c r="J6" s="4">
        <v>1</v>
      </c>
      <c r="K6" s="4" t="s">
        <v>30</v>
      </c>
      <c r="L6" s="4">
        <v>220.44</v>
      </c>
      <c r="M6" s="4">
        <v>220.44</v>
      </c>
      <c r="N6" s="4" t="s">
        <v>53</v>
      </c>
      <c r="O6" s="4" t="s">
        <v>32</v>
      </c>
      <c r="P6" s="4" t="s">
        <v>33</v>
      </c>
      <c r="Q6" s="4">
        <v>0</v>
      </c>
      <c r="R6" s="7">
        <v>45191</v>
      </c>
      <c r="S6" s="6">
        <v>45201</v>
      </c>
      <c r="T6" s="4" t="s">
        <v>34</v>
      </c>
      <c r="U6" s="4">
        <v>220.44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45198</v>
      </c>
      <c r="G7" s="6">
        <v>45199</v>
      </c>
      <c r="H7" s="4">
        <v>1</v>
      </c>
      <c r="I7" s="4">
        <v>1</v>
      </c>
      <c r="J7" s="4">
        <v>1</v>
      </c>
      <c r="K7" s="4" t="s">
        <v>30</v>
      </c>
      <c r="L7" s="4">
        <v>220.44</v>
      </c>
      <c r="M7" s="4">
        <v>220.44</v>
      </c>
      <c r="N7" s="4" t="s">
        <v>53</v>
      </c>
      <c r="O7" s="4" t="s">
        <v>32</v>
      </c>
      <c r="P7" s="4" t="s">
        <v>33</v>
      </c>
      <c r="Q7" s="4">
        <v>0</v>
      </c>
      <c r="R7" s="7">
        <v>45191.0000115741</v>
      </c>
      <c r="S7" s="6">
        <v>45201</v>
      </c>
      <c r="T7" s="4" t="s">
        <v>34</v>
      </c>
      <c r="U7" s="4">
        <v>220.44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45199</v>
      </c>
      <c r="G8" s="6">
        <v>45200</v>
      </c>
      <c r="H8" s="4">
        <v>1</v>
      </c>
      <c r="I8" s="4">
        <v>1</v>
      </c>
      <c r="J8" s="4">
        <v>1</v>
      </c>
      <c r="K8" s="4" t="s">
        <v>30</v>
      </c>
      <c r="L8" s="4">
        <v>46.41</v>
      </c>
      <c r="M8" s="4">
        <v>46.41</v>
      </c>
      <c r="N8" s="4" t="s">
        <v>62</v>
      </c>
      <c r="O8" s="4" t="s">
        <v>32</v>
      </c>
      <c r="P8" s="4" t="s">
        <v>33</v>
      </c>
      <c r="Q8" s="4">
        <v>0</v>
      </c>
      <c r="R8" s="7">
        <v>45191.0000115741</v>
      </c>
      <c r="S8" s="6">
        <v>45201</v>
      </c>
      <c r="T8" s="4" t="s">
        <v>34</v>
      </c>
      <c r="U8" s="4">
        <v>46.41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45196</v>
      </c>
      <c r="G9" s="6">
        <v>45197</v>
      </c>
      <c r="H9" s="4">
        <v>1</v>
      </c>
      <c r="I9" s="4">
        <v>1</v>
      </c>
      <c r="J9" s="4">
        <v>1</v>
      </c>
      <c r="K9" s="4" t="s">
        <v>30</v>
      </c>
      <c r="L9" s="4">
        <v>45.1</v>
      </c>
      <c r="M9" s="4">
        <v>45.1</v>
      </c>
      <c r="N9" s="4" t="s">
        <v>68</v>
      </c>
      <c r="O9" s="4" t="s">
        <v>32</v>
      </c>
      <c r="P9" s="4" t="s">
        <v>33</v>
      </c>
      <c r="Q9" s="4">
        <v>0</v>
      </c>
      <c r="R9" s="7">
        <v>45192.0000115741</v>
      </c>
      <c r="S9" s="6">
        <v>45201</v>
      </c>
      <c r="T9" s="4" t="s">
        <v>34</v>
      </c>
      <c r="U9" s="4">
        <v>45.1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45197</v>
      </c>
      <c r="G10" s="6">
        <v>45199</v>
      </c>
      <c r="H10" s="4">
        <v>1</v>
      </c>
      <c r="I10" s="4">
        <v>2</v>
      </c>
      <c r="J10" s="4">
        <v>2</v>
      </c>
      <c r="K10" s="4" t="s">
        <v>30</v>
      </c>
      <c r="L10" s="4">
        <v>590.58</v>
      </c>
      <c r="M10" s="4">
        <v>590.58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45193.0000115741</v>
      </c>
      <c r="S10" s="6">
        <v>45201</v>
      </c>
      <c r="T10" s="4" t="s">
        <v>34</v>
      </c>
      <c r="U10" s="4">
        <v>590.58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45</v>
      </c>
      <c r="E11" s="4" t="s">
        <v>78</v>
      </c>
      <c r="F11" s="6">
        <v>45197</v>
      </c>
      <c r="G11" s="6">
        <v>45199</v>
      </c>
      <c r="H11" s="4">
        <v>1</v>
      </c>
      <c r="I11" s="4">
        <v>2</v>
      </c>
      <c r="J11" s="4">
        <v>2</v>
      </c>
      <c r="K11" s="4" t="s">
        <v>30</v>
      </c>
      <c r="L11" s="4">
        <v>255.12</v>
      </c>
      <c r="M11" s="4">
        <v>255.12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45195</v>
      </c>
      <c r="S11" s="6">
        <v>45201</v>
      </c>
      <c r="T11" s="4" t="s">
        <v>34</v>
      </c>
      <c r="U11" s="4">
        <v>255.12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45196</v>
      </c>
      <c r="G12" s="6">
        <v>45197</v>
      </c>
      <c r="H12" s="4">
        <v>1</v>
      </c>
      <c r="I12" s="4">
        <v>1</v>
      </c>
      <c r="J12" s="4">
        <v>1</v>
      </c>
      <c r="K12" s="4" t="s">
        <v>30</v>
      </c>
      <c r="L12" s="4">
        <v>34.24</v>
      </c>
      <c r="M12" s="4">
        <v>34.24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45196</v>
      </c>
      <c r="S12" s="6">
        <v>45201</v>
      </c>
      <c r="T12" s="4" t="s">
        <v>34</v>
      </c>
      <c r="U12" s="4">
        <v>34.24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6">
      <c r="A13" s="4" t="s">
        <v>88</v>
      </c>
      <c r="B13" s="4" t="s">
        <v>26</v>
      </c>
      <c r="C13" s="4" t="s">
        <v>27</v>
      </c>
      <c r="D13" s="4" t="s">
        <v>60</v>
      </c>
      <c r="E13" s="4" t="s">
        <v>89</v>
      </c>
      <c r="F13" s="6">
        <v>45197</v>
      </c>
      <c r="G13" s="6">
        <v>45199</v>
      </c>
      <c r="H13" s="4">
        <v>2</v>
      </c>
      <c r="I13" s="4">
        <v>2</v>
      </c>
      <c r="J13" s="4">
        <v>4</v>
      </c>
      <c r="K13" s="4" t="s">
        <v>30</v>
      </c>
      <c r="L13" s="4">
        <v>248.28</v>
      </c>
      <c r="M13" s="4">
        <v>248.28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45196</v>
      </c>
      <c r="S13" s="6">
        <v>45201</v>
      </c>
      <c r="T13" s="4" t="s">
        <v>34</v>
      </c>
      <c r="U13" s="4">
        <v>248.28</v>
      </c>
      <c r="V13" s="4">
        <v>0</v>
      </c>
      <c r="W13" s="4">
        <v>0</v>
      </c>
      <c r="X13" s="4" t="s">
        <v>91</v>
      </c>
      <c r="Y13" s="4">
        <v>34051153</v>
      </c>
      <c r="Z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45199</v>
      </c>
      <c r="G14" s="6">
        <v>45200</v>
      </c>
      <c r="H14" s="4">
        <v>1</v>
      </c>
      <c r="I14" s="4">
        <v>1</v>
      </c>
      <c r="J14" s="4">
        <v>1</v>
      </c>
      <c r="K14" s="4" t="s">
        <v>30</v>
      </c>
      <c r="L14" s="4">
        <v>183.34</v>
      </c>
      <c r="M14" s="4">
        <v>183.34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45197</v>
      </c>
      <c r="S14" s="6">
        <v>45201</v>
      </c>
      <c r="T14" s="4" t="s">
        <v>34</v>
      </c>
      <c r="U14" s="4">
        <v>183.34</v>
      </c>
      <c r="V14" s="4">
        <v>0</v>
      </c>
      <c r="W14" s="4">
        <v>0</v>
      </c>
      <c r="X14" s="4" t="s">
        <v>97</v>
      </c>
      <c r="Y14" s="4" t="s">
        <v>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Q29" sqref="Q29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99</v>
      </c>
    </row>
    <row r="2" s="4" customFormat="1" hidden="1" spans="1:9">
      <c r="A2" s="5">
        <v>999224025626216</v>
      </c>
      <c r="B2" s="6">
        <v>45197</v>
      </c>
      <c r="C2" s="6">
        <v>45200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999225645388906</v>
      </c>
      <c r="B3" s="6">
        <v>45196</v>
      </c>
      <c r="C3" s="6">
        <v>45198</v>
      </c>
      <c r="D3" s="4">
        <v>554.72</v>
      </c>
      <c r="E3" s="4" t="str">
        <f>VLOOKUP(A3,HOP!A:L,12,0)</f>
        <v>554.72</v>
      </c>
      <c r="F3" s="4" t="str">
        <f>VLOOKUP(A3,HOP!A:C,3,0)</f>
        <v>3697525</v>
      </c>
      <c r="G3" s="4">
        <f t="shared" ref="G3:G13" si="0">D3-E3</f>
        <v>0</v>
      </c>
      <c r="H3" s="4" t="str">
        <f t="shared" ref="H3:H13" si="1">$H$1&amp;F3</f>
        <v>，3697525</v>
      </c>
      <c r="I3" s="4" t="str">
        <f>VLOOKUP(A3,HOP!A:U,21,0)</f>
        <v>直采</v>
      </c>
    </row>
    <row r="4" s="4" customFormat="1" spans="1:9">
      <c r="A4" s="5">
        <v>999225958240164</v>
      </c>
      <c r="B4" s="6">
        <v>45192</v>
      </c>
      <c r="C4" s="6">
        <v>45195</v>
      </c>
      <c r="D4" s="4">
        <v>277.71</v>
      </c>
      <c r="E4" s="4" t="str">
        <f>VLOOKUP(A4,HOP!A:L,12,0)</f>
        <v>277.71</v>
      </c>
      <c r="F4" s="4" t="str">
        <f>VLOOKUP(A4,HOP!A:C,3,0)</f>
        <v>3763220</v>
      </c>
      <c r="G4" s="4">
        <f t="shared" si="0"/>
        <v>0</v>
      </c>
      <c r="H4" s="4" t="str">
        <f t="shared" si="1"/>
        <v>，3763220</v>
      </c>
      <c r="I4" s="4" t="str">
        <f>VLOOKUP(A4,HOP!A:U,21,0)</f>
        <v>直采</v>
      </c>
    </row>
    <row r="5" s="4" customFormat="1" spans="1:9">
      <c r="A5" s="5">
        <v>26920192716</v>
      </c>
      <c r="B5" s="6">
        <v>45198</v>
      </c>
      <c r="C5" s="6">
        <v>45199</v>
      </c>
      <c r="D5" s="4">
        <v>220.44</v>
      </c>
      <c r="E5" s="4" t="str">
        <f>VLOOKUP(A5,HOP!A:L,12,0)</f>
        <v>220.44</v>
      </c>
      <c r="F5" s="4" t="str">
        <f>VLOOKUP(A5,HOP!A:C,3,0)</f>
        <v>3972506</v>
      </c>
      <c r="G5" s="4">
        <f t="shared" si="0"/>
        <v>0</v>
      </c>
      <c r="H5" s="4" t="str">
        <f t="shared" si="1"/>
        <v>，3972506</v>
      </c>
      <c r="I5" s="4" t="str">
        <f>VLOOKUP(A5,HOP!A:U,21,0)</f>
        <v>直采</v>
      </c>
    </row>
    <row r="6" s="4" customFormat="1" spans="1:9">
      <c r="A6" s="5">
        <v>26920275064</v>
      </c>
      <c r="B6" s="6">
        <v>45198</v>
      </c>
      <c r="C6" s="6">
        <v>45199</v>
      </c>
      <c r="D6" s="4">
        <v>220.44</v>
      </c>
      <c r="E6" s="4" t="str">
        <f>VLOOKUP(A6,HOP!A:L,12,0)</f>
        <v>220.44</v>
      </c>
      <c r="F6" s="4" t="str">
        <f>VLOOKUP(A6,HOP!A:C,3,0)</f>
        <v>3972517</v>
      </c>
      <c r="G6" s="4">
        <f t="shared" si="0"/>
        <v>0</v>
      </c>
      <c r="H6" s="4" t="str">
        <f t="shared" si="1"/>
        <v>，3972517</v>
      </c>
      <c r="I6" s="4" t="str">
        <f>VLOOKUP(A6,HOP!A:U,21,0)</f>
        <v>直采</v>
      </c>
    </row>
    <row r="7" s="4" customFormat="1" spans="1:9">
      <c r="A7" s="5">
        <v>999226921452744</v>
      </c>
      <c r="B7" s="6">
        <v>45199</v>
      </c>
      <c r="C7" s="6">
        <v>45200</v>
      </c>
      <c r="D7" s="4">
        <v>46.41</v>
      </c>
      <c r="E7" s="4" t="str">
        <f>VLOOKUP(A7,HOP!A:L,12,0)</f>
        <v>46.41</v>
      </c>
      <c r="F7" s="4" t="str">
        <f>VLOOKUP(A7,HOP!A:C,3,0)</f>
        <v>3972912</v>
      </c>
      <c r="G7" s="4">
        <f t="shared" si="0"/>
        <v>0</v>
      </c>
      <c r="H7" s="4" t="str">
        <f t="shared" si="1"/>
        <v>，3972912</v>
      </c>
      <c r="I7" s="4" t="str">
        <f>VLOOKUP(A7,HOP!A:U,21,0)</f>
        <v>直采</v>
      </c>
    </row>
    <row r="8" s="4" customFormat="1" spans="1:9">
      <c r="A8" s="5">
        <v>999226929183511</v>
      </c>
      <c r="B8" s="6">
        <v>45196</v>
      </c>
      <c r="C8" s="6">
        <v>45197</v>
      </c>
      <c r="D8" s="4">
        <v>45.1</v>
      </c>
      <c r="E8" s="4" t="str">
        <f>VLOOKUP(A8,HOP!A:L,12,0)</f>
        <v>45.10</v>
      </c>
      <c r="F8" s="4" t="str">
        <f>VLOOKUP(A8,HOP!A:C,3,0)</f>
        <v>3976104</v>
      </c>
      <c r="G8" s="4">
        <f t="shared" si="0"/>
        <v>0</v>
      </c>
      <c r="H8" s="4" t="str">
        <f t="shared" si="1"/>
        <v>，3976104</v>
      </c>
      <c r="I8" s="4" t="str">
        <f>VLOOKUP(A8,HOP!A:U,21,0)</f>
        <v>直采</v>
      </c>
    </row>
    <row r="9" s="4" customFormat="1" spans="1:9">
      <c r="A9" s="5">
        <v>999226930751136</v>
      </c>
      <c r="B9" s="6">
        <v>45197</v>
      </c>
      <c r="C9" s="6">
        <v>45199</v>
      </c>
      <c r="D9" s="4">
        <v>590.58</v>
      </c>
      <c r="E9" s="4" t="str">
        <f>VLOOKUP(A9,HOP!A:L,12,0)</f>
        <v>590.58</v>
      </c>
      <c r="F9" s="4" t="str">
        <f>VLOOKUP(A9,HOP!A:C,3,0)</f>
        <v>3977462</v>
      </c>
      <c r="G9" s="4">
        <f t="shared" si="0"/>
        <v>0</v>
      </c>
      <c r="H9" s="4" t="str">
        <f t="shared" si="1"/>
        <v>，3977462</v>
      </c>
      <c r="I9" s="4" t="str">
        <f>VLOOKUP(A9,HOP!A:U,21,0)</f>
        <v>直采</v>
      </c>
    </row>
    <row r="10" s="4" customFormat="1" spans="1:9">
      <c r="A10" s="5">
        <v>999227052305843</v>
      </c>
      <c r="B10" s="6">
        <v>45197</v>
      </c>
      <c r="C10" s="6">
        <v>45199</v>
      </c>
      <c r="D10" s="4">
        <v>255.12</v>
      </c>
      <c r="E10" s="4" t="str">
        <f>VLOOKUP(A10,HOP!A:L,12,0)</f>
        <v>255.12</v>
      </c>
      <c r="F10" s="4" t="str">
        <f>VLOOKUP(A10,HOP!A:C,3,0)</f>
        <v>3990403</v>
      </c>
      <c r="G10" s="4">
        <f t="shared" si="0"/>
        <v>0</v>
      </c>
      <c r="H10" s="4" t="str">
        <f t="shared" si="1"/>
        <v>，3990403</v>
      </c>
      <c r="I10" s="4" t="str">
        <f>VLOOKUP(A10,HOP!A:U,21,0)</f>
        <v>直采</v>
      </c>
    </row>
    <row r="11" s="4" customFormat="1" spans="1:9">
      <c r="A11" s="5">
        <v>999227055609868</v>
      </c>
      <c r="B11" s="6">
        <v>45196</v>
      </c>
      <c r="C11" s="6">
        <v>45197</v>
      </c>
      <c r="D11" s="4">
        <v>34.24</v>
      </c>
      <c r="E11" s="4" t="str">
        <f>VLOOKUP(A11,HOP!A:L,12,0)</f>
        <v>34.24</v>
      </c>
      <c r="F11" s="4" t="str">
        <f>VLOOKUP(A11,HOP!A:C,3,0)</f>
        <v>3991768</v>
      </c>
      <c r="G11" s="4">
        <f t="shared" si="0"/>
        <v>0</v>
      </c>
      <c r="H11" s="4" t="str">
        <f t="shared" si="1"/>
        <v>，3991768</v>
      </c>
      <c r="I11" s="4" t="str">
        <f>VLOOKUP(A11,HOP!A:U,21,0)</f>
        <v>直采</v>
      </c>
    </row>
    <row r="12" s="4" customFormat="1" spans="1:9">
      <c r="A12" s="5">
        <v>999227057368074</v>
      </c>
      <c r="B12" s="6">
        <v>45197</v>
      </c>
      <c r="C12" s="6">
        <v>45199</v>
      </c>
      <c r="D12" s="4">
        <v>248.28</v>
      </c>
      <c r="E12" s="4" t="str">
        <f>VLOOKUP(A12,HOP!A:L,12,0)</f>
        <v>248.28</v>
      </c>
      <c r="F12" s="4" t="str">
        <f>VLOOKUP(A12,HOP!A:C,3,0)</f>
        <v>3992544</v>
      </c>
      <c r="G12" s="4">
        <f t="shared" si="0"/>
        <v>0</v>
      </c>
      <c r="H12" s="4" t="str">
        <f t="shared" si="1"/>
        <v>，3992544</v>
      </c>
      <c r="I12" s="4" t="str">
        <f>VLOOKUP(A12,HOP!A:U,21,0)</f>
        <v>直采</v>
      </c>
    </row>
    <row r="13" s="4" customFormat="1" spans="1:9">
      <c r="A13" s="5">
        <v>999227090456552</v>
      </c>
      <c r="B13" s="6">
        <v>45199</v>
      </c>
      <c r="C13" s="6">
        <v>45200</v>
      </c>
      <c r="D13" s="4">
        <v>183.34</v>
      </c>
      <c r="E13" s="4" t="str">
        <f>VLOOKUP(A13,HOP!A:L,12,0)</f>
        <v>183.34</v>
      </c>
      <c r="F13" s="4" t="str">
        <f>VLOOKUP(A13,HOP!A:C,3,0)</f>
        <v>3997340</v>
      </c>
      <c r="G13" s="4">
        <f t="shared" si="0"/>
        <v>0</v>
      </c>
      <c r="H13" s="4" t="str">
        <f t="shared" si="1"/>
        <v>，3997340</v>
      </c>
      <c r="I13" s="4" t="str">
        <f>VLOOKUP(A13,HOP!A:U,21,0)</f>
        <v>直采</v>
      </c>
    </row>
    <row r="15" spans="4:4">
      <c r="D15" s="4">
        <f>SUM(D2:D14)</f>
        <v>2676.38</v>
      </c>
    </row>
    <row r="23" spans="1:1">
      <c r="A23" s="4" t="s">
        <v>100</v>
      </c>
    </row>
    <row r="24" spans="1:1">
      <c r="A24" s="4" t="s">
        <v>101</v>
      </c>
    </row>
    <row r="25" spans="1:1">
      <c r="A25" s="4" t="s">
        <v>102</v>
      </c>
    </row>
  </sheetData>
  <autoFilter ref="A1:XFD15">
    <filterColumn colId="3">
      <filters blank="1">
        <filter val="45.1"/>
        <filter val="46.41"/>
        <filter val="277.71"/>
        <filter val="255.12"/>
        <filter val="554.72"/>
        <filter val="34.24"/>
        <filter val="183.34"/>
        <filter val="220.44"/>
        <filter val="248.28"/>
        <filter val="590.58"/>
        <filter val="2676.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103</v>
      </c>
      <c r="B1" s="2" t="s">
        <v>104</v>
      </c>
      <c r="C1" s="2" t="s">
        <v>105</v>
      </c>
      <c r="D1" s="2" t="s">
        <v>106</v>
      </c>
      <c r="E1" s="2" t="s">
        <v>13</v>
      </c>
      <c r="F1" s="2" t="s">
        <v>5</v>
      </c>
      <c r="G1" s="2" t="s">
        <v>6</v>
      </c>
      <c r="H1" s="2" t="s">
        <v>107</v>
      </c>
      <c r="I1" s="2" t="s">
        <v>108</v>
      </c>
      <c r="J1" s="2" t="s">
        <v>109</v>
      </c>
      <c r="K1" s="2" t="s">
        <v>110</v>
      </c>
      <c r="L1" s="2" t="s">
        <v>111</v>
      </c>
      <c r="M1" s="2" t="s">
        <v>112</v>
      </c>
      <c r="N1" s="2" t="s">
        <v>113</v>
      </c>
      <c r="O1" s="2" t="s">
        <v>114</v>
      </c>
      <c r="P1" s="2" t="s">
        <v>115</v>
      </c>
      <c r="Q1" s="2" t="s">
        <v>116</v>
      </c>
      <c r="R1" s="2" t="s">
        <v>117</v>
      </c>
      <c r="S1" s="2" t="s">
        <v>118</v>
      </c>
      <c r="T1" s="2" t="s">
        <v>119</v>
      </c>
      <c r="U1" s="2" t="s">
        <v>120</v>
      </c>
      <c r="V1" s="2" t="s">
        <v>121</v>
      </c>
    </row>
    <row r="2" s="1" customFormat="1" spans="1:22">
      <c r="A2" s="3">
        <v>999227090456552</v>
      </c>
      <c r="B2" s="1" t="s">
        <v>122</v>
      </c>
      <c r="C2" s="1" t="s">
        <v>123</v>
      </c>
      <c r="D2" s="1" t="s">
        <v>124</v>
      </c>
      <c r="E2" s="1" t="s">
        <v>125</v>
      </c>
      <c r="F2" s="1" t="s">
        <v>126</v>
      </c>
      <c r="G2" s="1" t="s">
        <v>127</v>
      </c>
      <c r="H2" s="1" t="s">
        <v>128</v>
      </c>
      <c r="I2" s="1" t="s">
        <v>129</v>
      </c>
      <c r="J2" s="1" t="s">
        <v>30</v>
      </c>
      <c r="K2" s="1" t="s">
        <v>130</v>
      </c>
      <c r="L2" s="1" t="s">
        <v>130</v>
      </c>
      <c r="M2" s="1" t="s">
        <v>131</v>
      </c>
      <c r="N2" s="1" t="s">
        <v>131</v>
      </c>
      <c r="O2" s="1" t="s">
        <v>132</v>
      </c>
      <c r="P2" s="1" t="s">
        <v>133</v>
      </c>
      <c r="Q2" s="1" t="s">
        <v>134</v>
      </c>
      <c r="R2" s="1" t="s">
        <v>135</v>
      </c>
      <c r="S2" s="1" t="s">
        <v>136</v>
      </c>
      <c r="T2" s="1" t="s">
        <v>137</v>
      </c>
      <c r="U2" s="1" t="s">
        <v>138</v>
      </c>
      <c r="V2" s="1" t="s">
        <v>139</v>
      </c>
    </row>
    <row r="3" s="1" customFormat="1" spans="1:22">
      <c r="A3" s="3">
        <v>999227057368074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122</v>
      </c>
      <c r="G3" s="1" t="s">
        <v>126</v>
      </c>
      <c r="H3" s="1" t="s">
        <v>128</v>
      </c>
      <c r="I3" s="1" t="s">
        <v>144</v>
      </c>
      <c r="J3" s="1" t="s">
        <v>30</v>
      </c>
      <c r="K3" s="1" t="s">
        <v>145</v>
      </c>
      <c r="L3" s="1" t="s">
        <v>145</v>
      </c>
      <c r="M3" s="1" t="s">
        <v>131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146</v>
      </c>
      <c r="S3" s="1" t="s">
        <v>136</v>
      </c>
      <c r="T3" s="1" t="s">
        <v>137</v>
      </c>
      <c r="U3" s="1" t="s">
        <v>138</v>
      </c>
      <c r="V3" s="1" t="s">
        <v>147</v>
      </c>
    </row>
    <row r="4" s="1" customFormat="1" spans="1:22">
      <c r="A4" s="3">
        <v>999227055609868</v>
      </c>
      <c r="B4" s="1" t="s">
        <v>140</v>
      </c>
      <c r="C4" s="1" t="s">
        <v>148</v>
      </c>
      <c r="D4" s="1" t="s">
        <v>149</v>
      </c>
      <c r="E4" s="1" t="s">
        <v>150</v>
      </c>
      <c r="F4" s="1" t="s">
        <v>140</v>
      </c>
      <c r="G4" s="1" t="s">
        <v>122</v>
      </c>
      <c r="H4" s="1" t="s">
        <v>128</v>
      </c>
      <c r="I4" s="1" t="s">
        <v>151</v>
      </c>
      <c r="J4" s="1" t="s">
        <v>30</v>
      </c>
      <c r="K4" s="1" t="s">
        <v>152</v>
      </c>
      <c r="L4" s="1" t="s">
        <v>152</v>
      </c>
      <c r="M4" s="1" t="s">
        <v>131</v>
      </c>
      <c r="N4" s="1" t="s">
        <v>131</v>
      </c>
      <c r="O4" s="1" t="s">
        <v>132</v>
      </c>
      <c r="P4" s="1" t="s">
        <v>133</v>
      </c>
      <c r="Q4" s="1" t="s">
        <v>134</v>
      </c>
      <c r="R4" s="1" t="s">
        <v>153</v>
      </c>
      <c r="S4" s="1" t="s">
        <v>136</v>
      </c>
      <c r="T4" s="1" t="s">
        <v>137</v>
      </c>
      <c r="U4" s="1" t="s">
        <v>138</v>
      </c>
      <c r="V4" s="1" t="s">
        <v>154</v>
      </c>
    </row>
    <row r="5" s="1" customFormat="1" spans="1:22">
      <c r="A5" s="3">
        <v>999227052305843</v>
      </c>
      <c r="B5" s="1" t="s">
        <v>155</v>
      </c>
      <c r="C5" s="1" t="s">
        <v>156</v>
      </c>
      <c r="D5" s="1" t="s">
        <v>157</v>
      </c>
      <c r="E5" s="1" t="s">
        <v>158</v>
      </c>
      <c r="F5" s="1" t="s">
        <v>122</v>
      </c>
      <c r="G5" s="1" t="s">
        <v>126</v>
      </c>
      <c r="H5" s="1" t="s">
        <v>128</v>
      </c>
      <c r="I5" s="1" t="s">
        <v>159</v>
      </c>
      <c r="J5" s="1" t="s">
        <v>30</v>
      </c>
      <c r="K5" s="1" t="s">
        <v>160</v>
      </c>
      <c r="L5" s="1" t="s">
        <v>160</v>
      </c>
      <c r="M5" s="1" t="s">
        <v>131</v>
      </c>
      <c r="N5" s="1" t="s">
        <v>131</v>
      </c>
      <c r="O5" s="1" t="s">
        <v>132</v>
      </c>
      <c r="P5" s="1" t="s">
        <v>133</v>
      </c>
      <c r="Q5" s="1" t="s">
        <v>134</v>
      </c>
      <c r="R5" s="1" t="s">
        <v>161</v>
      </c>
      <c r="S5" s="1" t="s">
        <v>136</v>
      </c>
      <c r="T5" s="1" t="s">
        <v>137</v>
      </c>
      <c r="U5" s="1" t="s">
        <v>138</v>
      </c>
      <c r="V5" s="1" t="s">
        <v>154</v>
      </c>
    </row>
    <row r="6" s="1" customFormat="1" spans="1:22">
      <c r="A6" s="3">
        <v>999226930751136</v>
      </c>
      <c r="B6" s="1" t="s">
        <v>162</v>
      </c>
      <c r="C6" s="1" t="s">
        <v>163</v>
      </c>
      <c r="D6" s="1" t="s">
        <v>164</v>
      </c>
      <c r="E6" s="1" t="s">
        <v>165</v>
      </c>
      <c r="F6" s="1" t="s">
        <v>122</v>
      </c>
      <c r="G6" s="1" t="s">
        <v>126</v>
      </c>
      <c r="H6" s="1" t="s">
        <v>128</v>
      </c>
      <c r="I6" s="1" t="s">
        <v>166</v>
      </c>
      <c r="J6" s="1" t="s">
        <v>30</v>
      </c>
      <c r="K6" s="1" t="s">
        <v>167</v>
      </c>
      <c r="L6" s="1" t="s">
        <v>167</v>
      </c>
      <c r="M6" s="1" t="s">
        <v>131</v>
      </c>
      <c r="N6" s="1" t="s">
        <v>131</v>
      </c>
      <c r="O6" s="1" t="s">
        <v>132</v>
      </c>
      <c r="P6" s="1" t="s">
        <v>133</v>
      </c>
      <c r="Q6" s="1" t="s">
        <v>134</v>
      </c>
      <c r="R6" s="1" t="s">
        <v>168</v>
      </c>
      <c r="S6" s="1" t="s">
        <v>136</v>
      </c>
      <c r="T6" s="1" t="s">
        <v>137</v>
      </c>
      <c r="U6" s="1" t="s">
        <v>138</v>
      </c>
      <c r="V6" s="1" t="s">
        <v>154</v>
      </c>
    </row>
    <row r="7" s="1" customFormat="1" spans="1:22">
      <c r="A7" s="3">
        <v>999226929183511</v>
      </c>
      <c r="B7" s="1" t="s">
        <v>169</v>
      </c>
      <c r="C7" s="1" t="s">
        <v>170</v>
      </c>
      <c r="D7" s="1" t="s">
        <v>171</v>
      </c>
      <c r="E7" s="1" t="s">
        <v>172</v>
      </c>
      <c r="F7" s="1" t="s">
        <v>140</v>
      </c>
      <c r="G7" s="1" t="s">
        <v>122</v>
      </c>
      <c r="H7" s="1" t="s">
        <v>128</v>
      </c>
      <c r="I7" s="1" t="s">
        <v>173</v>
      </c>
      <c r="J7" s="1" t="s">
        <v>30</v>
      </c>
      <c r="K7" s="1" t="s">
        <v>174</v>
      </c>
      <c r="L7" s="1" t="s">
        <v>174</v>
      </c>
      <c r="M7" s="1" t="s">
        <v>131</v>
      </c>
      <c r="N7" s="1" t="s">
        <v>131</v>
      </c>
      <c r="O7" s="1" t="s">
        <v>132</v>
      </c>
      <c r="P7" s="1" t="s">
        <v>133</v>
      </c>
      <c r="Q7" s="1" t="s">
        <v>134</v>
      </c>
      <c r="R7" s="1" t="s">
        <v>175</v>
      </c>
      <c r="S7" s="1" t="s">
        <v>136</v>
      </c>
      <c r="T7" s="1" t="s">
        <v>137</v>
      </c>
      <c r="U7" s="1" t="s">
        <v>138</v>
      </c>
      <c r="V7" s="1" t="s">
        <v>147</v>
      </c>
    </row>
    <row r="8" s="1" customFormat="1" spans="1:22">
      <c r="A8" s="3">
        <v>999226921452744</v>
      </c>
      <c r="B8" s="1" t="s">
        <v>176</v>
      </c>
      <c r="C8" s="1" t="s">
        <v>177</v>
      </c>
      <c r="D8" s="1" t="s">
        <v>142</v>
      </c>
      <c r="E8" s="1" t="s">
        <v>178</v>
      </c>
      <c r="F8" s="1" t="s">
        <v>126</v>
      </c>
      <c r="G8" s="1" t="s">
        <v>127</v>
      </c>
      <c r="H8" s="1" t="s">
        <v>128</v>
      </c>
      <c r="I8" s="1" t="s">
        <v>179</v>
      </c>
      <c r="J8" s="1" t="s">
        <v>30</v>
      </c>
      <c r="K8" s="1" t="s">
        <v>180</v>
      </c>
      <c r="L8" s="1" t="s">
        <v>180</v>
      </c>
      <c r="M8" s="1" t="s">
        <v>131</v>
      </c>
      <c r="N8" s="1" t="s">
        <v>131</v>
      </c>
      <c r="O8" s="1" t="s">
        <v>132</v>
      </c>
      <c r="P8" s="1" t="s">
        <v>133</v>
      </c>
      <c r="Q8" s="1" t="s">
        <v>134</v>
      </c>
      <c r="R8" s="1" t="s">
        <v>181</v>
      </c>
      <c r="S8" s="1" t="s">
        <v>136</v>
      </c>
      <c r="T8" s="1" t="s">
        <v>137</v>
      </c>
      <c r="U8" s="1" t="s">
        <v>138</v>
      </c>
      <c r="V8" s="1" t="s">
        <v>147</v>
      </c>
    </row>
    <row r="9" s="1" customFormat="1" spans="1:22">
      <c r="A9" s="3">
        <v>26920275064</v>
      </c>
      <c r="B9" s="1" t="s">
        <v>176</v>
      </c>
      <c r="C9" s="1" t="s">
        <v>182</v>
      </c>
      <c r="D9" s="1" t="s">
        <v>183</v>
      </c>
      <c r="E9" s="1" t="s">
        <v>184</v>
      </c>
      <c r="F9" s="1" t="s">
        <v>185</v>
      </c>
      <c r="G9" s="1" t="s">
        <v>126</v>
      </c>
      <c r="H9" s="1" t="s">
        <v>128</v>
      </c>
      <c r="I9" s="1" t="s">
        <v>186</v>
      </c>
      <c r="J9" s="1" t="s">
        <v>30</v>
      </c>
      <c r="K9" s="1" t="s">
        <v>187</v>
      </c>
      <c r="L9" s="1" t="s">
        <v>187</v>
      </c>
      <c r="M9" s="1" t="s">
        <v>131</v>
      </c>
      <c r="N9" s="1" t="s">
        <v>131</v>
      </c>
      <c r="O9" s="1" t="s">
        <v>132</v>
      </c>
      <c r="P9" s="1" t="s">
        <v>133</v>
      </c>
      <c r="Q9" s="1" t="s">
        <v>134</v>
      </c>
      <c r="R9" s="1" t="s">
        <v>188</v>
      </c>
      <c r="S9" s="1" t="s">
        <v>136</v>
      </c>
      <c r="T9" s="1" t="s">
        <v>137</v>
      </c>
      <c r="U9" s="1" t="s">
        <v>138</v>
      </c>
      <c r="V9" s="1" t="s">
        <v>139</v>
      </c>
    </row>
    <row r="10" s="1" customFormat="1" spans="1:22">
      <c r="A10" s="3">
        <v>26920192716</v>
      </c>
      <c r="B10" s="1" t="s">
        <v>176</v>
      </c>
      <c r="C10" s="1" t="s">
        <v>189</v>
      </c>
      <c r="D10" s="1" t="s">
        <v>183</v>
      </c>
      <c r="E10" s="1" t="s">
        <v>184</v>
      </c>
      <c r="F10" s="1" t="s">
        <v>185</v>
      </c>
      <c r="G10" s="1" t="s">
        <v>126</v>
      </c>
      <c r="H10" s="1" t="s">
        <v>128</v>
      </c>
      <c r="I10" s="1" t="s">
        <v>186</v>
      </c>
      <c r="J10" s="1" t="s">
        <v>30</v>
      </c>
      <c r="K10" s="1" t="s">
        <v>187</v>
      </c>
      <c r="L10" s="1" t="s">
        <v>187</v>
      </c>
      <c r="M10" s="1" t="s">
        <v>131</v>
      </c>
      <c r="N10" s="1" t="s">
        <v>131</v>
      </c>
      <c r="O10" s="1" t="s">
        <v>132</v>
      </c>
      <c r="P10" s="1" t="s">
        <v>133</v>
      </c>
      <c r="Q10" s="1" t="s">
        <v>134</v>
      </c>
      <c r="R10" s="1" t="s">
        <v>190</v>
      </c>
      <c r="S10" s="1" t="s">
        <v>136</v>
      </c>
      <c r="T10" s="1" t="s">
        <v>137</v>
      </c>
      <c r="U10" s="1" t="s">
        <v>138</v>
      </c>
      <c r="V10" s="1" t="s">
        <v>139</v>
      </c>
    </row>
    <row r="11" s="1" customFormat="1" spans="1:22">
      <c r="A11" s="1" t="s">
        <v>191</v>
      </c>
      <c r="B11" s="1" t="s">
        <v>192</v>
      </c>
      <c r="C11" s="1" t="s">
        <v>193</v>
      </c>
      <c r="D11" s="1" t="s">
        <v>194</v>
      </c>
      <c r="E11" s="1" t="s">
        <v>195</v>
      </c>
      <c r="F11" s="1" t="s">
        <v>185</v>
      </c>
      <c r="G11" s="1" t="s">
        <v>127</v>
      </c>
      <c r="H11" s="1" t="s">
        <v>128</v>
      </c>
      <c r="I11" s="1" t="s">
        <v>132</v>
      </c>
      <c r="J11" s="1" t="s">
        <v>196</v>
      </c>
      <c r="K11" s="1" t="s">
        <v>132</v>
      </c>
      <c r="L11" s="1" t="s">
        <v>132</v>
      </c>
      <c r="M11" s="1" t="s">
        <v>131</v>
      </c>
      <c r="N11" s="1" t="s">
        <v>131</v>
      </c>
      <c r="O11" s="1" t="s">
        <v>132</v>
      </c>
      <c r="P11" s="1" t="s">
        <v>133</v>
      </c>
      <c r="Q11" s="1" t="s">
        <v>134</v>
      </c>
      <c r="R11" s="1" t="s">
        <v>197</v>
      </c>
      <c r="S11" s="1" t="s">
        <v>136</v>
      </c>
      <c r="T11" s="1" t="s">
        <v>137</v>
      </c>
      <c r="U11" s="1" t="s">
        <v>138</v>
      </c>
      <c r="V11" s="1" t="s">
        <v>154</v>
      </c>
    </row>
    <row r="12" s="1" customFormat="1" spans="1:22">
      <c r="A12" s="3">
        <v>999225958240164</v>
      </c>
      <c r="B12" s="1" t="s">
        <v>198</v>
      </c>
      <c r="C12" s="1" t="s">
        <v>199</v>
      </c>
      <c r="D12" s="1" t="s">
        <v>157</v>
      </c>
      <c r="E12" s="1" t="s">
        <v>200</v>
      </c>
      <c r="F12" s="1" t="s">
        <v>169</v>
      </c>
      <c r="G12" s="1" t="s">
        <v>155</v>
      </c>
      <c r="H12" s="1" t="s">
        <v>128</v>
      </c>
      <c r="I12" s="1" t="s">
        <v>201</v>
      </c>
      <c r="J12" s="1" t="s">
        <v>30</v>
      </c>
      <c r="K12" s="1" t="s">
        <v>202</v>
      </c>
      <c r="L12" s="1" t="s">
        <v>202</v>
      </c>
      <c r="M12" s="1" t="s">
        <v>131</v>
      </c>
      <c r="N12" s="1" t="s">
        <v>131</v>
      </c>
      <c r="O12" s="1" t="s">
        <v>132</v>
      </c>
      <c r="P12" s="1" t="s">
        <v>133</v>
      </c>
      <c r="Q12" s="1" t="s">
        <v>134</v>
      </c>
      <c r="R12" s="1" t="s">
        <v>203</v>
      </c>
      <c r="S12" s="1" t="s">
        <v>136</v>
      </c>
      <c r="T12" s="1" t="s">
        <v>137</v>
      </c>
      <c r="U12" s="1" t="s">
        <v>138</v>
      </c>
      <c r="V12" s="1" t="s">
        <v>154</v>
      </c>
    </row>
    <row r="13" s="1" customFormat="1" spans="1:22">
      <c r="A13" s="3">
        <v>999225645388906</v>
      </c>
      <c r="B13" s="1" t="s">
        <v>204</v>
      </c>
      <c r="C13" s="1" t="s">
        <v>205</v>
      </c>
      <c r="D13" s="1" t="s">
        <v>206</v>
      </c>
      <c r="E13" s="1" t="s">
        <v>207</v>
      </c>
      <c r="F13" s="1" t="s">
        <v>140</v>
      </c>
      <c r="G13" s="1" t="s">
        <v>185</v>
      </c>
      <c r="H13" s="1" t="s">
        <v>128</v>
      </c>
      <c r="I13" s="1" t="s">
        <v>208</v>
      </c>
      <c r="J13" s="1" t="s">
        <v>30</v>
      </c>
      <c r="K13" s="1" t="s">
        <v>209</v>
      </c>
      <c r="L13" s="1" t="s">
        <v>209</v>
      </c>
      <c r="M13" s="1" t="s">
        <v>131</v>
      </c>
      <c r="N13" s="1" t="s">
        <v>131</v>
      </c>
      <c r="O13" s="1" t="s">
        <v>132</v>
      </c>
      <c r="P13" s="1" t="s">
        <v>133</v>
      </c>
      <c r="Q13" s="1" t="s">
        <v>134</v>
      </c>
      <c r="R13" s="1" t="s">
        <v>210</v>
      </c>
      <c r="S13" s="1" t="s">
        <v>136</v>
      </c>
      <c r="T13" s="1" t="s">
        <v>137</v>
      </c>
      <c r="U13" s="1" t="s">
        <v>138</v>
      </c>
      <c r="V13" s="1" t="s">
        <v>154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2023-10-08T01:42:45Z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